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720" yWindow="-135" windowWidth="1312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3" i="1"/>
  <c r="F8"/>
  <c r="B29"/>
  <c r="B30"/>
  <c r="F30"/>
  <c r="F29" s="1"/>
  <c r="E30"/>
  <c r="E29" s="1"/>
  <c r="D30"/>
  <c r="D29"/>
  <c r="F18"/>
  <c r="E18"/>
  <c r="E8" s="1"/>
  <c r="D18"/>
  <c r="D8" s="1"/>
  <c r="D7" s="1"/>
  <c r="B18"/>
  <c r="C18"/>
  <c r="G34"/>
  <c r="G33"/>
  <c r="G32"/>
  <c r="G31"/>
  <c r="C30"/>
  <c r="C29" s="1"/>
  <c r="G28"/>
  <c r="G27"/>
  <c r="G26"/>
  <c r="G25"/>
  <c r="G24"/>
  <c r="G23"/>
  <c r="G21"/>
  <c r="G20"/>
  <c r="G19"/>
  <c r="G17"/>
  <c r="G16"/>
  <c r="G15"/>
  <c r="G14"/>
  <c r="F13"/>
  <c r="E13"/>
  <c r="C13"/>
  <c r="B13"/>
  <c r="G12"/>
  <c r="F11"/>
  <c r="E11"/>
  <c r="D11"/>
  <c r="C11"/>
  <c r="B11"/>
  <c r="G10"/>
  <c r="F9"/>
  <c r="E9"/>
  <c r="D9"/>
  <c r="C9"/>
  <c r="C8" s="1"/>
  <c r="B9"/>
  <c r="B8" s="1"/>
  <c r="E7" l="1"/>
  <c r="G18"/>
  <c r="G9"/>
  <c r="G30"/>
  <c r="G13"/>
  <c r="G11"/>
  <c r="B7"/>
  <c r="G29"/>
  <c r="F7"/>
  <c r="G8" l="1"/>
  <c r="C7"/>
  <c r="G7" s="1"/>
</calcChain>
</file>

<file path=xl/sharedStrings.xml><?xml version="1.0" encoding="utf-8"?>
<sst xmlns="http://schemas.openxmlformats.org/spreadsheetml/2006/main" count="40" uniqueCount="40">
  <si>
    <t>Наименование показателя</t>
  </si>
  <si>
    <t xml:space="preserve">Проект бюджета на </t>
  </si>
  <si>
    <t>2025 год</t>
  </si>
  <si>
    <t>2026 год</t>
  </si>
  <si>
    <t>ВСЕГО ДОХОДОВ</t>
  </si>
  <si>
    <t xml:space="preserve"> 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</si>
  <si>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</si>
  <si>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</si>
  <si>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</si>
  <si>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</si>
  <si>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</si>
  <si>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</si>
  <si>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</si>
  <si>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</si>
  <si>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</si>
  <si>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</si>
  <si>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</si>
  <si>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</si>
  <si>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</si>
  <si>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</si>
  <si>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</si>
  <si>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</si>
  <si>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</si>
  <si>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</si>
  <si>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</si>
  <si>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</si>
  <si>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</si>
  <si>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</si>
  <si>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</t>
  </si>
  <si>
    <t>Субвенции бюджетам бюджетной системы Российской Федерации</t>
  </si>
  <si>
    <t>Иные межбюджетные трансферты</t>
  </si>
  <si>
    <t>ЗАДОЛЖЕННОСТЬ И ПЕРЕРАСЧЕТЫ ПО ОТМЕНЕННЫМ НАЛОГАМ,СБОРАМ И ИНЫМ ОБЯЗАТЕЛЬНЫМ ПЛАТЕЖАМ</t>
  </si>
  <si>
    <t>ед. изм.: тыс. рублей</t>
  </si>
  <si>
    <t xml:space="preserve">Сведения о доходах бюджета по видам доходов  на очередной финансовый год и плановый период в сравнении с ожидаемым исполнением за текущий финансовый год (оценкой текущего финансового года) и отчетом за отчетный финансовый год </t>
  </si>
  <si>
    <t>Опочецкий муниципальный округ Псковской области</t>
  </si>
  <si>
    <t>Отчет за 2023 год</t>
  </si>
  <si>
    <t>Ожидаемое исполнение за 2024 год</t>
  </si>
  <si>
    <t>2027 год</t>
  </si>
  <si>
    <t>Ожидаемое исполнение за 2024 год к отчёту  за 2023 г,%</t>
  </si>
  <si>
    <t>ВОЗВРАТ ОСТАТКОВ СУБСИДИЙ. СУБВЕНЦИЙ И ИНЫХ МЕЖБЮДЖЕТНЫХ ТРАНСФЕРТОВ, ИМЕЮЩИХ ЦЕЛЕВОЕ НАЗНАЧЕНИЕ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</si>
</sst>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6" fillId="0" borderId="0"/>
    <xf numFmtId="4" fontId="8" fillId="0" borderId="4">
      <alignment horizontal="right"/>
    </xf>
  </cellStyleXfs>
  <cellXfs count="47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7" fillId="0" borderId="1" xfId="1" applyNumberFormat="1" applyFont="1" applyFill="1" applyBorder="1" applyAlignment="1">
      <alignment horizontal="left" vertical="top" wrapText="1"/>
    </xf>
    <xf numFmtId="164" fontId="1" fillId="0" borderId="1" xfId="0" applyNumberFormat="1" applyFont="1" applyBorder="1"/>
    <xf numFmtId="0" fontId="9" fillId="0" borderId="1" xfId="1" applyNumberFormat="1" applyFont="1" applyFill="1" applyBorder="1" applyAlignment="1">
      <alignment horizontal="left" vertical="top" wrapText="1"/>
    </xf>
    <xf numFmtId="165" fontId="10" fillId="0" borderId="5" xfId="0" applyNumberFormat="1" applyFont="1" applyFill="1" applyBorder="1" applyAlignment="1">
      <alignment horizontal="right" wrapText="1"/>
    </xf>
    <xf numFmtId="164" fontId="3" fillId="0" borderId="1" xfId="0" applyNumberFormat="1" applyFont="1" applyBorder="1"/>
    <xf numFmtId="164" fontId="3" fillId="0" borderId="1" xfId="0" applyNumberFormat="1" applyFont="1" applyBorder="1" applyAlignment="1"/>
    <xf numFmtId="164" fontId="1" fillId="0" borderId="1" xfId="0" applyNumberFormat="1" applyFont="1" applyBorder="1" applyAlignment="1"/>
    <xf numFmtId="165" fontId="4" fillId="0" borderId="5" xfId="0" applyNumberFormat="1" applyFont="1" applyFill="1" applyBorder="1" applyAlignment="1">
      <alignment horizontal="right" wrapText="1"/>
    </xf>
    <xf numFmtId="165" fontId="4" fillId="0" borderId="1" xfId="0" applyNumberFormat="1" applyFont="1" applyFill="1" applyBorder="1"/>
    <xf numFmtId="165" fontId="1" fillId="0" borderId="1" xfId="0" applyNumberFormat="1" applyFont="1" applyBorder="1"/>
    <xf numFmtId="165" fontId="7" fillId="0" borderId="4" xfId="2" applyNumberFormat="1" applyFont="1" applyFill="1" applyAlignment="1" applyProtection="1">
      <alignment horizontal="right" vertical="center"/>
    </xf>
    <xf numFmtId="165" fontId="9" fillId="0" borderId="4" xfId="2" applyNumberFormat="1" applyFont="1" applyFill="1" applyAlignment="1" applyProtection="1">
      <alignment horizontal="right" vertical="center"/>
    </xf>
    <xf numFmtId="165" fontId="3" fillId="0" borderId="1" xfId="0" applyNumberFormat="1" applyFont="1" applyFill="1" applyBorder="1" applyAlignment="1">
      <alignment horizontal="right" vertical="center"/>
    </xf>
    <xf numFmtId="165" fontId="10" fillId="0" borderId="5" xfId="0" applyNumberFormat="1" applyFont="1" applyFill="1" applyBorder="1" applyAlignment="1">
      <alignment horizontal="right" vertical="center" wrapText="1"/>
    </xf>
    <xf numFmtId="165" fontId="3" fillId="0" borderId="5" xfId="0" applyNumberFormat="1" applyFont="1" applyFill="1" applyBorder="1" applyAlignment="1">
      <alignment horizontal="right" vertical="center"/>
    </xf>
    <xf numFmtId="165" fontId="7" fillId="0" borderId="4" xfId="2" applyNumberFormat="1" applyFont="1" applyFill="1" applyAlignment="1" applyProtection="1">
      <alignment horizontal="right"/>
    </xf>
    <xf numFmtId="165" fontId="9" fillId="0" borderId="4" xfId="2" applyNumberFormat="1" applyFont="1" applyFill="1" applyAlignment="1" applyProtection="1">
      <alignment horizontal="right"/>
    </xf>
    <xf numFmtId="165" fontId="3" fillId="0" borderId="1" xfId="0" applyNumberFormat="1" applyFont="1" applyFill="1" applyBorder="1" applyAlignment="1">
      <alignment horizontal="right"/>
    </xf>
    <xf numFmtId="165" fontId="3" fillId="0" borderId="5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165" fontId="11" fillId="0" borderId="6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/>
    <xf numFmtId="165" fontId="1" fillId="0" borderId="5" xfId="0" applyNumberFormat="1" applyFont="1" applyFill="1" applyBorder="1" applyAlignment="1">
      <alignment horizontal="right"/>
    </xf>
    <xf numFmtId="165" fontId="12" fillId="0" borderId="6" xfId="0" applyNumberFormat="1" applyFont="1" applyFill="1" applyBorder="1" applyAlignment="1">
      <alignment horizontal="right"/>
    </xf>
    <xf numFmtId="165" fontId="10" fillId="0" borderId="4" xfId="2" applyNumberFormat="1" applyFont="1" applyFill="1" applyAlignment="1" applyProtection="1">
      <alignment horizontal="right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2" xfId="1" applyNumberFormat="1" applyFont="1" applyFill="1" applyBorder="1" applyAlignment="1">
      <alignment horizontal="left" vertical="top" wrapText="1"/>
    </xf>
    <xf numFmtId="165" fontId="10" fillId="0" borderId="7" xfId="2" applyNumberFormat="1" applyFont="1" applyFill="1" applyBorder="1" applyAlignment="1" applyProtection="1">
      <alignment horizontal="right"/>
    </xf>
    <xf numFmtId="165" fontId="11" fillId="0" borderId="8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right"/>
    </xf>
    <xf numFmtId="164" fontId="3" fillId="0" borderId="2" xfId="0" applyNumberFormat="1" applyFont="1" applyBorder="1" applyAlignment="1"/>
    <xf numFmtId="0" fontId="0" fillId="0" borderId="1" xfId="0" applyBorder="1"/>
    <xf numFmtId="0" fontId="3" fillId="0" borderId="1" xfId="0" applyFont="1" applyBorder="1" applyAlignment="1">
      <alignment wrapText="1"/>
    </xf>
  </cellXfs>
  <cellStyles count="3">
    <cellStyle name="Normal" xfId="1"/>
    <cellStyle name="xl45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tabSelected="1" workbookViewId="0">
      <selection activeCell="F22" sqref="F22"/>
    </sheetView>
  </sheetViews>
  <sheetFormatPr defaultRowHeight="15"/>
  <cols>
    <col min="1" max="1" width="40" customWidth="1"/>
    <col min="2" max="2" width="13.140625" customWidth="1"/>
    <col min="3" max="3" width="16.28515625" customWidth="1"/>
    <col min="4" max="5" width="13.28515625" customWidth="1"/>
    <col min="6" max="6" width="14.7109375" customWidth="1"/>
  </cols>
  <sheetData>
    <row r="1" spans="1:7" ht="70.5" customHeight="1">
      <c r="A1" s="31" t="s">
        <v>33</v>
      </c>
      <c r="B1" s="31"/>
      <c r="C1" s="31"/>
      <c r="D1" s="31"/>
      <c r="E1" s="31"/>
      <c r="F1" s="31"/>
      <c r="G1" s="31"/>
    </row>
    <row r="2" spans="1:7" ht="15.75">
      <c r="A2" s="38" t="s">
        <v>34</v>
      </c>
      <c r="B2" s="39"/>
      <c r="C2" s="39"/>
      <c r="D2" s="39"/>
      <c r="E2" s="39"/>
      <c r="F2" s="39"/>
      <c r="G2" s="39"/>
    </row>
    <row r="3" spans="1:7">
      <c r="A3" s="1" t="s">
        <v>32</v>
      </c>
      <c r="B3" s="1"/>
      <c r="C3" s="1"/>
      <c r="D3" s="1"/>
      <c r="E3" s="1"/>
      <c r="F3" s="1"/>
      <c r="G3" s="1"/>
    </row>
    <row r="4" spans="1:7">
      <c r="A4" s="32" t="s">
        <v>0</v>
      </c>
      <c r="B4" s="34" t="s">
        <v>35</v>
      </c>
      <c r="C4" s="36" t="s">
        <v>36</v>
      </c>
      <c r="D4" s="37" t="s">
        <v>1</v>
      </c>
      <c r="E4" s="37"/>
      <c r="F4" s="37"/>
      <c r="G4" s="36" t="s">
        <v>38</v>
      </c>
    </row>
    <row r="5" spans="1:7" ht="90" customHeight="1">
      <c r="A5" s="33"/>
      <c r="B5" s="35"/>
      <c r="C5" s="36"/>
      <c r="D5" s="2" t="s">
        <v>2</v>
      </c>
      <c r="E5" s="3" t="s">
        <v>3</v>
      </c>
      <c r="F5" s="3" t="s">
        <v>37</v>
      </c>
      <c r="G5" s="36"/>
    </row>
    <row r="6" spans="1:7">
      <c r="A6" s="4">
        <v>1</v>
      </c>
      <c r="B6" s="5">
        <v>2</v>
      </c>
      <c r="C6" s="5">
        <v>4</v>
      </c>
      <c r="D6" s="5"/>
      <c r="E6" s="5"/>
      <c r="F6" s="5">
        <v>5</v>
      </c>
      <c r="G6" s="5">
        <v>6</v>
      </c>
    </row>
    <row r="7" spans="1:7">
      <c r="A7" s="6" t="s">
        <v>4</v>
      </c>
      <c r="B7" s="14">
        <f>B8+B29</f>
        <v>450368</v>
      </c>
      <c r="C7" s="14">
        <f>C8+C29</f>
        <v>514481</v>
      </c>
      <c r="D7" s="14">
        <f>D8+D29</f>
        <v>529404</v>
      </c>
      <c r="E7" s="14">
        <f>E8+E29</f>
        <v>470402</v>
      </c>
      <c r="F7" s="14">
        <f>F8+F29</f>
        <v>478655</v>
      </c>
      <c r="G7" s="7">
        <f>C7/B7*100</f>
        <v>114.23569170100896</v>
      </c>
    </row>
    <row r="8" spans="1:7" ht="18.75" customHeight="1">
      <c r="A8" s="6" t="s">
        <v>5</v>
      </c>
      <c r="B8" s="15">
        <f>B9+B11+B13+B18+B21+B23+B24+B25+B26+B27+B28+B22</f>
        <v>124813</v>
      </c>
      <c r="C8" s="15">
        <f t="shared" ref="C8:F8" si="0">C9+C11+C13+C18+C21+C23+C24+C25+C26+C27+C28+C22</f>
        <v>135954</v>
      </c>
      <c r="D8" s="15">
        <f t="shared" si="0"/>
        <v>137211</v>
      </c>
      <c r="E8" s="15">
        <f t="shared" si="0"/>
        <v>143476</v>
      </c>
      <c r="F8" s="15">
        <f t="shared" si="0"/>
        <v>157692</v>
      </c>
      <c r="G8" s="7">
        <f t="shared" ref="G8:G19" si="1">C8/B8*100</f>
        <v>108.92615352567441</v>
      </c>
    </row>
    <row r="9" spans="1:7" ht="12.75" customHeight="1">
      <c r="A9" s="6" t="s">
        <v>6</v>
      </c>
      <c r="B9" s="16">
        <f>B10</f>
        <v>60329</v>
      </c>
      <c r="C9" s="16">
        <f t="shared" ref="C9:F9" si="2">C10</f>
        <v>62977</v>
      </c>
      <c r="D9" s="16">
        <f t="shared" si="2"/>
        <v>67048</v>
      </c>
      <c r="E9" s="16">
        <f t="shared" si="2"/>
        <v>71060</v>
      </c>
      <c r="F9" s="16">
        <f t="shared" si="2"/>
        <v>75310</v>
      </c>
      <c r="G9" s="7">
        <f t="shared" si="1"/>
        <v>104.38926552735832</v>
      </c>
    </row>
    <row r="10" spans="1:7" ht="15.75" customHeight="1">
      <c r="A10" s="8" t="s">
        <v>7</v>
      </c>
      <c r="B10" s="17">
        <v>60329</v>
      </c>
      <c r="C10" s="9">
        <v>62977</v>
      </c>
      <c r="D10" s="18">
        <v>67048</v>
      </c>
      <c r="E10" s="19">
        <v>71060</v>
      </c>
      <c r="F10" s="20">
        <v>75310</v>
      </c>
      <c r="G10" s="10">
        <f t="shared" si="1"/>
        <v>104.38926552735832</v>
      </c>
    </row>
    <row r="11" spans="1:7" ht="41.25" customHeight="1">
      <c r="A11" s="6" t="s">
        <v>8</v>
      </c>
      <c r="B11" s="21">
        <f>B12</f>
        <v>25847</v>
      </c>
      <c r="C11" s="21">
        <f t="shared" ref="C11:F11" si="3">C12</f>
        <v>27599</v>
      </c>
      <c r="D11" s="21">
        <f t="shared" si="3"/>
        <v>31014</v>
      </c>
      <c r="E11" s="21">
        <f t="shared" si="3"/>
        <v>32141</v>
      </c>
      <c r="F11" s="21">
        <f t="shared" si="3"/>
        <v>40798</v>
      </c>
      <c r="G11" s="7">
        <f t="shared" si="1"/>
        <v>106.77834951831935</v>
      </c>
    </row>
    <row r="12" spans="1:7" ht="45.75" customHeight="1">
      <c r="A12" s="8" t="s">
        <v>9</v>
      </c>
      <c r="B12" s="22">
        <v>25847</v>
      </c>
      <c r="C12" s="9">
        <v>27599</v>
      </c>
      <c r="D12" s="23">
        <v>31014</v>
      </c>
      <c r="E12" s="9">
        <v>32141</v>
      </c>
      <c r="F12" s="24">
        <v>40798</v>
      </c>
      <c r="G12" s="11">
        <f t="shared" si="1"/>
        <v>106.77834951831935</v>
      </c>
    </row>
    <row r="13" spans="1:7" ht="23.25" customHeight="1">
      <c r="A13" s="6" t="s">
        <v>10</v>
      </c>
      <c r="B13" s="25">
        <f>B14+B15+B16+B17</f>
        <v>12508</v>
      </c>
      <c r="C13" s="25">
        <f t="shared" ref="C13:F13" si="4">C14+C15+C16+C17</f>
        <v>14311</v>
      </c>
      <c r="D13" s="25">
        <f>D14+D15+D16+D17</f>
        <v>14682</v>
      </c>
      <c r="E13" s="25">
        <f t="shared" si="4"/>
        <v>15600</v>
      </c>
      <c r="F13" s="25">
        <f t="shared" si="4"/>
        <v>16674</v>
      </c>
      <c r="G13" s="12">
        <f t="shared" si="1"/>
        <v>114.41477454429165</v>
      </c>
    </row>
    <row r="14" spans="1:7" ht="36" customHeight="1">
      <c r="A14" s="8" t="s">
        <v>11</v>
      </c>
      <c r="B14" s="22">
        <v>11503</v>
      </c>
      <c r="C14" s="9">
        <v>8560</v>
      </c>
      <c r="D14" s="23">
        <v>9585</v>
      </c>
      <c r="E14" s="9">
        <v>10268</v>
      </c>
      <c r="F14" s="24">
        <v>11025</v>
      </c>
      <c r="G14" s="11">
        <f t="shared" si="1"/>
        <v>74.415369903503432</v>
      </c>
    </row>
    <row r="15" spans="1:7" ht="32.25" customHeight="1">
      <c r="A15" s="8" t="s">
        <v>12</v>
      </c>
      <c r="B15" s="22">
        <v>-55</v>
      </c>
      <c r="C15" s="26">
        <v>0</v>
      </c>
      <c r="D15" s="23"/>
      <c r="E15" s="9"/>
      <c r="F15" s="24"/>
      <c r="G15" s="11">
        <f t="shared" si="1"/>
        <v>0</v>
      </c>
    </row>
    <row r="16" spans="1:7" ht="19.5" customHeight="1">
      <c r="A16" s="8" t="s">
        <v>13</v>
      </c>
      <c r="B16" s="22">
        <v>99</v>
      </c>
      <c r="C16" s="26">
        <v>2311</v>
      </c>
      <c r="D16" s="23">
        <v>2500</v>
      </c>
      <c r="E16" s="9">
        <v>2600</v>
      </c>
      <c r="F16" s="24">
        <v>2750</v>
      </c>
      <c r="G16" s="11">
        <f t="shared" si="1"/>
        <v>2334.3434343434342</v>
      </c>
    </row>
    <row r="17" spans="1:7" ht="28.5" customHeight="1">
      <c r="A17" s="8" t="s">
        <v>14</v>
      </c>
      <c r="B17" s="22">
        <v>961</v>
      </c>
      <c r="C17" s="9">
        <v>3440</v>
      </c>
      <c r="D17" s="23">
        <v>2597</v>
      </c>
      <c r="E17" s="9">
        <v>2732</v>
      </c>
      <c r="F17" s="24">
        <v>2899</v>
      </c>
      <c r="G17" s="11">
        <f t="shared" si="1"/>
        <v>357.96045785639961</v>
      </c>
    </row>
    <row r="18" spans="1:7" ht="19.5" customHeight="1">
      <c r="A18" s="6" t="s">
        <v>15</v>
      </c>
      <c r="B18" s="27">
        <f t="shared" ref="B18" si="5">B19+B20</f>
        <v>12277</v>
      </c>
      <c r="C18" s="27">
        <f>C19+C20</f>
        <v>12890</v>
      </c>
      <c r="D18" s="27">
        <f t="shared" ref="D18:F18" si="6">D19+D20</f>
        <v>13160</v>
      </c>
      <c r="E18" s="27">
        <f t="shared" si="6"/>
        <v>13310</v>
      </c>
      <c r="F18" s="27">
        <f t="shared" si="6"/>
        <v>13460</v>
      </c>
      <c r="G18" s="12">
        <f>C18/B18*100</f>
        <v>104.99307648448317</v>
      </c>
    </row>
    <row r="19" spans="1:7" ht="19.5" customHeight="1">
      <c r="A19" s="8" t="s">
        <v>16</v>
      </c>
      <c r="B19" s="22">
        <v>2315</v>
      </c>
      <c r="C19" s="9">
        <v>2040</v>
      </c>
      <c r="D19" s="23">
        <v>2430</v>
      </c>
      <c r="E19" s="9">
        <v>2460</v>
      </c>
      <c r="F19" s="24">
        <v>2490</v>
      </c>
      <c r="G19" s="11">
        <f t="shared" si="1"/>
        <v>88.120950323974085</v>
      </c>
    </row>
    <row r="20" spans="1:7" ht="15" customHeight="1">
      <c r="A20" s="8" t="s">
        <v>17</v>
      </c>
      <c r="B20" s="22">
        <v>9962</v>
      </c>
      <c r="C20" s="9">
        <v>10850</v>
      </c>
      <c r="D20" s="23">
        <v>10730</v>
      </c>
      <c r="E20" s="9">
        <v>10850</v>
      </c>
      <c r="F20" s="24">
        <v>10970</v>
      </c>
      <c r="G20" s="11">
        <f t="shared" ref="G20:G34" si="7">C20/B20*100</f>
        <v>108.91387271632202</v>
      </c>
    </row>
    <row r="21" spans="1:7" ht="20.25" customHeight="1">
      <c r="A21" s="6" t="s">
        <v>18</v>
      </c>
      <c r="B21" s="21">
        <v>2832</v>
      </c>
      <c r="C21" s="13">
        <v>3199</v>
      </c>
      <c r="D21" s="25">
        <v>1620</v>
      </c>
      <c r="E21" s="13">
        <v>1620</v>
      </c>
      <c r="F21" s="28">
        <v>1620</v>
      </c>
      <c r="G21" s="12">
        <f>C21/B21*100</f>
        <v>112.9590395480226</v>
      </c>
    </row>
    <row r="22" spans="1:7" ht="44.25" customHeight="1">
      <c r="A22" s="6" t="s">
        <v>31</v>
      </c>
      <c r="B22" s="21"/>
      <c r="C22" s="13"/>
      <c r="D22" s="25"/>
      <c r="E22" s="13"/>
      <c r="F22" s="28"/>
      <c r="G22" s="12"/>
    </row>
    <row r="23" spans="1:7" ht="56.25" customHeight="1">
      <c r="A23" s="6" t="s">
        <v>19</v>
      </c>
      <c r="B23" s="21">
        <v>3353</v>
      </c>
      <c r="C23" s="13">
        <v>2617</v>
      </c>
      <c r="D23" s="25">
        <v>3748</v>
      </c>
      <c r="E23" s="13">
        <v>3748</v>
      </c>
      <c r="F23" s="28">
        <v>3748</v>
      </c>
      <c r="G23" s="12">
        <f t="shared" si="7"/>
        <v>78.049507903370113</v>
      </c>
    </row>
    <row r="24" spans="1:7" ht="31.5" customHeight="1">
      <c r="A24" s="6" t="s">
        <v>20</v>
      </c>
      <c r="B24" s="21">
        <v>1141</v>
      </c>
      <c r="C24" s="29">
        <v>763</v>
      </c>
      <c r="D24" s="25">
        <v>849</v>
      </c>
      <c r="E24" s="13">
        <v>854</v>
      </c>
      <c r="F24" s="28">
        <v>865</v>
      </c>
      <c r="G24" s="12">
        <f t="shared" si="7"/>
        <v>66.871165644171782</v>
      </c>
    </row>
    <row r="25" spans="1:7" ht="43.5" customHeight="1">
      <c r="A25" s="6" t="s">
        <v>21</v>
      </c>
      <c r="B25" s="21">
        <v>1810</v>
      </c>
      <c r="C25" s="13">
        <v>2080</v>
      </c>
      <c r="D25" s="25">
        <v>2100</v>
      </c>
      <c r="E25" s="13">
        <v>2150</v>
      </c>
      <c r="F25" s="28">
        <v>2220</v>
      </c>
      <c r="G25" s="12">
        <f>C25/B25*100</f>
        <v>114.9171270718232</v>
      </c>
    </row>
    <row r="26" spans="1:7" ht="33.75" customHeight="1">
      <c r="A26" s="6" t="s">
        <v>22</v>
      </c>
      <c r="B26" s="21">
        <v>3949</v>
      </c>
      <c r="C26" s="13">
        <v>9135</v>
      </c>
      <c r="D26" s="25">
        <v>2903</v>
      </c>
      <c r="E26" s="13">
        <v>2903</v>
      </c>
      <c r="F26" s="28">
        <v>2903</v>
      </c>
      <c r="G26" s="12">
        <f t="shared" si="7"/>
        <v>231.32438592048618</v>
      </c>
    </row>
    <row r="27" spans="1:7" ht="30.75" customHeight="1">
      <c r="A27" s="6" t="s">
        <v>23</v>
      </c>
      <c r="B27" s="21">
        <v>926</v>
      </c>
      <c r="C27" s="13">
        <v>283</v>
      </c>
      <c r="D27" s="25">
        <v>87</v>
      </c>
      <c r="E27" s="13">
        <v>90</v>
      </c>
      <c r="F27" s="28">
        <v>94</v>
      </c>
      <c r="G27" s="12">
        <f t="shared" si="7"/>
        <v>30.561555075593954</v>
      </c>
    </row>
    <row r="28" spans="1:7" ht="18.75" customHeight="1">
      <c r="A28" s="6" t="s">
        <v>24</v>
      </c>
      <c r="B28" s="21">
        <v>-159</v>
      </c>
      <c r="C28" s="13">
        <v>100</v>
      </c>
      <c r="D28" s="25">
        <v>0</v>
      </c>
      <c r="E28" s="13">
        <v>0</v>
      </c>
      <c r="F28" s="28">
        <v>0</v>
      </c>
      <c r="G28" s="12">
        <f t="shared" si="7"/>
        <v>-62.893081761006286</v>
      </c>
    </row>
    <row r="29" spans="1:7" ht="21" customHeight="1">
      <c r="A29" s="6" t="s">
        <v>25</v>
      </c>
      <c r="B29" s="27">
        <f>B30+B35</f>
        <v>325555</v>
      </c>
      <c r="C29" s="27">
        <f t="shared" ref="C29:F29" si="8">C30</f>
        <v>378527</v>
      </c>
      <c r="D29" s="27">
        <f t="shared" si="8"/>
        <v>392193</v>
      </c>
      <c r="E29" s="27">
        <f t="shared" si="8"/>
        <v>326926</v>
      </c>
      <c r="F29" s="27">
        <f t="shared" si="8"/>
        <v>320963</v>
      </c>
      <c r="G29" s="12">
        <f t="shared" si="7"/>
        <v>116.27129056534227</v>
      </c>
    </row>
    <row r="30" spans="1:7" ht="45.75" customHeight="1">
      <c r="A30" s="6" t="s">
        <v>26</v>
      </c>
      <c r="B30" s="27">
        <f>B31+B32+B33+B34</f>
        <v>325558</v>
      </c>
      <c r="C30" s="27">
        <f t="shared" ref="C30:F30" si="9">C31+C32+C33+C34</f>
        <v>378527</v>
      </c>
      <c r="D30" s="27">
        <f t="shared" si="9"/>
        <v>392193</v>
      </c>
      <c r="E30" s="27">
        <f t="shared" si="9"/>
        <v>326926</v>
      </c>
      <c r="F30" s="27">
        <f t="shared" si="9"/>
        <v>320963</v>
      </c>
      <c r="G30" s="12">
        <f t="shared" si="7"/>
        <v>116.27021913146045</v>
      </c>
    </row>
    <row r="31" spans="1:7" ht="34.5" customHeight="1">
      <c r="A31" s="8" t="s">
        <v>27</v>
      </c>
      <c r="B31" s="30">
        <v>126150</v>
      </c>
      <c r="C31" s="26">
        <v>145780</v>
      </c>
      <c r="D31" s="23">
        <v>143108</v>
      </c>
      <c r="E31" s="23">
        <v>117328</v>
      </c>
      <c r="F31" s="23">
        <v>110325</v>
      </c>
      <c r="G31" s="11">
        <f t="shared" si="7"/>
        <v>115.5608402695204</v>
      </c>
    </row>
    <row r="32" spans="1:7" ht="33" customHeight="1">
      <c r="A32" s="8" t="s">
        <v>28</v>
      </c>
      <c r="B32" s="22">
        <v>54905</v>
      </c>
      <c r="C32" s="26">
        <v>67407</v>
      </c>
      <c r="D32" s="23">
        <v>79638</v>
      </c>
      <c r="E32" s="23">
        <v>43760</v>
      </c>
      <c r="F32" s="23">
        <v>43472</v>
      </c>
      <c r="G32" s="11">
        <f t="shared" si="7"/>
        <v>122.77023950459885</v>
      </c>
    </row>
    <row r="33" spans="1:7" ht="32.25" customHeight="1">
      <c r="A33" s="8" t="s">
        <v>29</v>
      </c>
      <c r="B33" s="22">
        <v>135801</v>
      </c>
      <c r="C33" s="26">
        <v>144814</v>
      </c>
      <c r="D33" s="23">
        <v>146865</v>
      </c>
      <c r="E33" s="23">
        <v>145679</v>
      </c>
      <c r="F33" s="23">
        <v>147007</v>
      </c>
      <c r="G33" s="11">
        <f t="shared" si="7"/>
        <v>106.63691725392302</v>
      </c>
    </row>
    <row r="34" spans="1:7" ht="17.25" customHeight="1">
      <c r="A34" s="40" t="s">
        <v>30</v>
      </c>
      <c r="B34" s="41">
        <v>8702</v>
      </c>
      <c r="C34" s="42">
        <v>20526</v>
      </c>
      <c r="D34" s="43">
        <v>22582</v>
      </c>
      <c r="E34" s="43">
        <v>20159</v>
      </c>
      <c r="F34" s="43">
        <v>20159</v>
      </c>
      <c r="G34" s="44">
        <f t="shared" si="7"/>
        <v>235.87680992875198</v>
      </c>
    </row>
    <row r="35" spans="1:7" ht="51.75">
      <c r="A35" s="46" t="s">
        <v>39</v>
      </c>
      <c r="B35" s="45">
        <v>-3</v>
      </c>
      <c r="C35" s="45"/>
      <c r="D35" s="45"/>
      <c r="E35" s="45"/>
      <c r="F35" s="45"/>
      <c r="G35" s="45"/>
    </row>
  </sheetData>
  <mergeCells count="7">
    <mergeCell ref="A1:G1"/>
    <mergeCell ref="A4:A5"/>
    <mergeCell ref="B4:B5"/>
    <mergeCell ref="C4:C5"/>
    <mergeCell ref="D4:F4"/>
    <mergeCell ref="G4:G5"/>
    <mergeCell ref="A2:G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USN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c400</dc:creator>
  <cp:lastModifiedBy>c400</cp:lastModifiedBy>
  <cp:lastPrinted>2024-01-22T15:00:20Z</cp:lastPrinted>
  <dcterms:created xsi:type="dcterms:W3CDTF">2024-01-22T07:32:46Z</dcterms:created>
  <dcterms:modified xsi:type="dcterms:W3CDTF">2025-01-21T13:52:06Z</dcterms:modified>
</cp:coreProperties>
</file>