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9020" windowHeight="12360"/>
  </bookViews>
  <sheets>
    <sheet name="д.с. №3 " sheetId="13" r:id="rId1"/>
    <sheet name="Лист1" sheetId="14" r:id="rId2"/>
  </sheets>
  <calcPr calcId="125725"/>
</workbook>
</file>

<file path=xl/calcChain.xml><?xml version="1.0" encoding="utf-8"?>
<calcChain xmlns="http://schemas.openxmlformats.org/spreadsheetml/2006/main">
  <c r="I12" i="13"/>
  <c r="B14" i="14"/>
  <c r="F8" i="13" l="1"/>
  <c r="I20" l="1"/>
  <c r="F12"/>
  <c r="G12" s="1"/>
  <c r="C38"/>
  <c r="F24" l="1"/>
  <c r="G24" s="1"/>
  <c r="F25"/>
  <c r="G25" s="1"/>
  <c r="F19"/>
  <c r="G19" s="1"/>
  <c r="F17"/>
  <c r="G17" s="1"/>
  <c r="I45"/>
  <c r="F38"/>
  <c r="F36"/>
  <c r="G36" s="1"/>
  <c r="F30"/>
  <c r="G30" s="1"/>
  <c r="F44"/>
  <c r="G44" s="1"/>
  <c r="F43"/>
  <c r="G43" s="1"/>
  <c r="F42"/>
  <c r="G42" s="1"/>
  <c r="F39"/>
  <c r="G39" s="1"/>
  <c r="F37"/>
  <c r="F35"/>
  <c r="G35" s="1"/>
  <c r="I33"/>
  <c r="F32"/>
  <c r="G32" s="1"/>
  <c r="I31"/>
  <c r="F29"/>
  <c r="G29" s="1"/>
  <c r="I27"/>
  <c r="G26"/>
  <c r="F23"/>
  <c r="G23" s="1"/>
  <c r="F22"/>
  <c r="G22" s="1"/>
  <c r="F18"/>
  <c r="G18" s="1"/>
  <c r="F16"/>
  <c r="G16" s="1"/>
  <c r="F15"/>
  <c r="G15" s="1"/>
  <c r="I11"/>
  <c r="I8"/>
  <c r="G37" l="1"/>
  <c r="I40"/>
  <c r="G38"/>
  <c r="I9"/>
  <c r="I10"/>
  <c r="I13" l="1"/>
  <c r="I46" l="1"/>
</calcChain>
</file>

<file path=xl/sharedStrings.xml><?xml version="1.0" encoding="utf-8"?>
<sst xmlns="http://schemas.openxmlformats.org/spreadsheetml/2006/main" count="81" uniqueCount="56">
  <si>
    <t>Наименование ресурса</t>
  </si>
  <si>
    <t>РАСЧЕТ</t>
  </si>
  <si>
    <t>Наименование показателя объема</t>
  </si>
  <si>
    <t>Показатель объема</t>
  </si>
  <si>
    <t>Общее полезное время использования имущественного комплекса</t>
  </si>
  <si>
    <t>Время использования имущественного комплекса на 1 посещение</t>
  </si>
  <si>
    <t>Норма ресурса на единицу услуги</t>
  </si>
  <si>
    <t>Тариф (Цена), руб.</t>
  </si>
  <si>
    <t>Плановые затраты</t>
  </si>
  <si>
    <t>6=3*5/4</t>
  </si>
  <si>
    <t>9=6*7*8</t>
  </si>
  <si>
    <t>1.Электроэнергия</t>
  </si>
  <si>
    <t>2.Теплоэнергия</t>
  </si>
  <si>
    <t>3.Водотведение</t>
  </si>
  <si>
    <t>4.Водоснабжение</t>
  </si>
  <si>
    <t>Итого коммунальные услуги</t>
  </si>
  <si>
    <t>нормативных затрат на общехозяйственные нужды на оказание  муниципальной услуги (выполнением работ)</t>
  </si>
  <si>
    <t>1.Мед.осмотр сотрудникв</t>
  </si>
  <si>
    <t xml:space="preserve">Итого </t>
  </si>
  <si>
    <t>1.Абонентская связь, междугор.переговоры</t>
  </si>
  <si>
    <t>6.Работники, которые не принимают непосредственное участие в оказании муниципальной услуги</t>
  </si>
  <si>
    <t>2.Проведение текущего ремонта</t>
  </si>
  <si>
    <t>1.Материальные запасы</t>
  </si>
  <si>
    <t>2.Приобретение основных средств</t>
  </si>
  <si>
    <t>3.Прочие расходы</t>
  </si>
  <si>
    <t>ВСЕГО нормативные затраты, на общехозяйственные нужды</t>
  </si>
  <si>
    <t>чел.</t>
  </si>
  <si>
    <t>Гкал</t>
  </si>
  <si>
    <t>штат.ед.</t>
  </si>
  <si>
    <t>Приложение № 3</t>
  </si>
  <si>
    <t>кВт-ч</t>
  </si>
  <si>
    <t>Временные характеристики, год</t>
  </si>
  <si>
    <t>куб.м</t>
  </si>
  <si>
    <t>усл.ед.</t>
  </si>
  <si>
    <t>2.Иные услуги связи</t>
  </si>
  <si>
    <t>1.Административно-управленческий персонал</t>
  </si>
  <si>
    <t>3.Начисления</t>
  </si>
  <si>
    <t>4.Прочие выплаты</t>
  </si>
  <si>
    <t>2.Услуги пультовой охраны</t>
  </si>
  <si>
    <t xml:space="preserve">1.Техническое обслуживание и ремонт </t>
  </si>
  <si>
    <t xml:space="preserve">3.Обслуживающий персонал </t>
  </si>
  <si>
    <t>2.Учебно-вспомогательный персонал</t>
  </si>
  <si>
    <t>(Реализация основных общеобразовательных программ дошкольного образования)</t>
  </si>
  <si>
    <t>3.Охрана</t>
  </si>
  <si>
    <t>6.Другие виды работ/услуг</t>
  </si>
  <si>
    <t>5.Прочие услуги</t>
  </si>
  <si>
    <t>4.Обучение сотрудников</t>
  </si>
  <si>
    <t>5.Другие виды коммунальных услуг, в т.ч.вывоз ТКО</t>
  </si>
  <si>
    <t>1.Коммунальные услуги 223</t>
  </si>
  <si>
    <t>2.Содержание объектов недвижимого имущества, необходимого для выполнения муниципального задания225</t>
  </si>
  <si>
    <t>3.Содержание объектов особо ценного движимого имущества, необходимого для выполнения муниципального задания 226</t>
  </si>
  <si>
    <t>4.Услуги связи 221</t>
  </si>
  <si>
    <t>5.Транспортные услуги 222</t>
  </si>
  <si>
    <t>7.Прочие общехозяйственные нужды 340, 310, 290</t>
  </si>
  <si>
    <t>4.Дератизация, акарицидная обработка и т.д.</t>
  </si>
  <si>
    <t xml:space="preserve">3.Анализы СЭС 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</si>
</sst>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1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1" fontId="3" fillId="0" borderId="0" xfId="0" applyNumberFormat="1" applyFont="1"/>
    <xf numFmtId="0" fontId="5" fillId="0" borderId="1" xfId="0" applyFont="1" applyBorder="1"/>
    <xf numFmtId="2" fontId="5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/>
    </xf>
    <xf numFmtId="2" fontId="3" fillId="0" borderId="0" xfId="0" applyNumberFormat="1" applyFont="1"/>
    <xf numFmtId="2" fontId="5" fillId="2" borderId="1" xfId="0" applyNumberFormat="1" applyFont="1" applyFill="1" applyBorder="1" applyAlignment="1">
      <alignment horizontal="center" wrapText="1"/>
    </xf>
    <xf numFmtId="1" fontId="1" fillId="0" borderId="1" xfId="0" applyNumberFormat="1" applyFont="1" applyBorder="1" applyAlignment="1">
      <alignment horizontal="center"/>
    </xf>
    <xf numFmtId="164" fontId="3" fillId="0" borderId="0" xfId="0" applyNumberFormat="1" applyFont="1"/>
    <xf numFmtId="2" fontId="2" fillId="0" borderId="1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3" fillId="0" borderId="0" xfId="0" applyFont="1" applyBorder="1"/>
    <xf numFmtId="0" fontId="9" fillId="3" borderId="6" xfId="0" applyFont="1" applyFill="1" applyBorder="1" applyAlignment="1">
      <alignment horizontal="center"/>
    </xf>
    <xf numFmtId="0" fontId="9" fillId="3" borderId="7" xfId="0" applyFont="1" applyFill="1" applyBorder="1" applyAlignment="1">
      <alignment horizontal="center"/>
    </xf>
    <xf numFmtId="0" fontId="1" fillId="0" borderId="3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0" xfId="0" applyFont="1" applyAlignment="1">
      <alignment horizontal="right" wrapText="1"/>
    </xf>
    <xf numFmtId="0" fontId="6" fillId="0" borderId="0" xfId="0" applyFont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7" fillId="0" borderId="5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4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1"/>
  <sheetViews>
    <sheetView tabSelected="1" zoomScale="85" workbookViewId="0">
      <selection activeCell="F17" sqref="F17"/>
    </sheetView>
  </sheetViews>
  <sheetFormatPr defaultRowHeight="15"/>
  <cols>
    <col min="1" max="1" width="57.140625" style="3" customWidth="1"/>
    <col min="2" max="2" width="14.5703125" style="3" customWidth="1"/>
    <col min="3" max="3" width="15.7109375" style="3" customWidth="1"/>
    <col min="4" max="4" width="26.28515625" style="3" customWidth="1"/>
    <col min="5" max="5" width="23.7109375" style="3" customWidth="1"/>
    <col min="6" max="6" width="14.85546875" style="3" customWidth="1"/>
    <col min="7" max="7" width="14" style="3" customWidth="1"/>
    <col min="8" max="8" width="14.7109375" style="3" customWidth="1"/>
    <col min="9" max="9" width="16.42578125" style="3" customWidth="1"/>
    <col min="10" max="10" width="14" style="3" customWidth="1"/>
    <col min="11" max="11" width="9.7109375" style="3" bestFit="1" customWidth="1"/>
    <col min="12" max="16384" width="9.140625" style="3"/>
  </cols>
  <sheetData>
    <row r="1" spans="1:12" ht="22.5" customHeight="1">
      <c r="G1" s="28" t="s">
        <v>29</v>
      </c>
      <c r="H1" s="28"/>
      <c r="I1" s="28"/>
    </row>
    <row r="2" spans="1:12" ht="19.5" customHeight="1">
      <c r="A2" s="29" t="s">
        <v>1</v>
      </c>
      <c r="B2" s="29"/>
      <c r="C2" s="29"/>
      <c r="D2" s="29"/>
      <c r="E2" s="29"/>
      <c r="F2" s="29"/>
      <c r="G2" s="29"/>
      <c r="H2" s="29"/>
      <c r="I2" s="29"/>
    </row>
    <row r="3" spans="1:12" ht="18" customHeight="1">
      <c r="A3" s="29" t="s">
        <v>16</v>
      </c>
      <c r="B3" s="29"/>
      <c r="C3" s="29"/>
      <c r="D3" s="29"/>
      <c r="E3" s="29"/>
      <c r="F3" s="29"/>
      <c r="G3" s="29"/>
      <c r="H3" s="29"/>
      <c r="I3" s="29"/>
    </row>
    <row r="4" spans="1:12" ht="21.75" customHeight="1">
      <c r="A4" s="33" t="s">
        <v>42</v>
      </c>
      <c r="B4" s="33"/>
      <c r="C4" s="33"/>
      <c r="D4" s="33"/>
      <c r="E4" s="33"/>
      <c r="F4" s="33"/>
      <c r="G4" s="33"/>
      <c r="H4" s="33"/>
      <c r="I4" s="33"/>
    </row>
    <row r="5" spans="1:12" ht="45" customHeight="1">
      <c r="A5" s="6" t="s">
        <v>0</v>
      </c>
      <c r="B5" s="5" t="s">
        <v>2</v>
      </c>
      <c r="C5" s="5" t="s">
        <v>3</v>
      </c>
      <c r="D5" s="5" t="s">
        <v>4</v>
      </c>
      <c r="E5" s="5" t="s">
        <v>5</v>
      </c>
      <c r="F5" s="5" t="s">
        <v>6</v>
      </c>
      <c r="G5" s="5" t="s">
        <v>7</v>
      </c>
      <c r="H5" s="5" t="s">
        <v>31</v>
      </c>
      <c r="I5" s="5" t="s">
        <v>8</v>
      </c>
    </row>
    <row r="6" spans="1:12" s="4" customFormat="1" ht="11.25">
      <c r="A6" s="7">
        <v>1</v>
      </c>
      <c r="B6" s="7">
        <v>2</v>
      </c>
      <c r="C6" s="7">
        <v>3</v>
      </c>
      <c r="D6" s="7">
        <v>4</v>
      </c>
      <c r="E6" s="7">
        <v>5</v>
      </c>
      <c r="F6" s="7" t="s">
        <v>9</v>
      </c>
      <c r="G6" s="7">
        <v>7</v>
      </c>
      <c r="H6" s="7">
        <v>8</v>
      </c>
      <c r="I6" s="7" t="s">
        <v>10</v>
      </c>
    </row>
    <row r="7" spans="1:12" ht="19.5" customHeight="1">
      <c r="A7" s="30" t="s">
        <v>48</v>
      </c>
      <c r="B7" s="31"/>
      <c r="C7" s="31"/>
      <c r="D7" s="31"/>
      <c r="E7" s="31"/>
      <c r="F7" s="31"/>
      <c r="G7" s="31"/>
      <c r="H7" s="31"/>
      <c r="I7" s="32"/>
    </row>
    <row r="8" spans="1:12" ht="19.5" customHeight="1">
      <c r="A8" s="9" t="s">
        <v>11</v>
      </c>
      <c r="B8" s="2" t="s">
        <v>30</v>
      </c>
      <c r="C8" s="2">
        <v>179181</v>
      </c>
      <c r="D8" s="2">
        <v>1</v>
      </c>
      <c r="E8" s="2">
        <v>1</v>
      </c>
      <c r="F8" s="2">
        <f>C8*E8/D8</f>
        <v>179181</v>
      </c>
      <c r="G8" s="15">
        <v>10.85</v>
      </c>
      <c r="H8" s="10">
        <v>1</v>
      </c>
      <c r="I8" s="14">
        <f>F8*G8</f>
        <v>1944113.8499999999</v>
      </c>
    </row>
    <row r="9" spans="1:12" ht="19.5" customHeight="1">
      <c r="A9" s="9" t="s">
        <v>12</v>
      </c>
      <c r="B9" s="2" t="s">
        <v>27</v>
      </c>
      <c r="C9" s="2">
        <v>1113</v>
      </c>
      <c r="D9" s="2">
        <v>1</v>
      </c>
      <c r="E9" s="2">
        <v>1</v>
      </c>
      <c r="F9" s="2">
        <v>1113</v>
      </c>
      <c r="G9" s="15">
        <v>4832.4799999999996</v>
      </c>
      <c r="H9" s="10">
        <v>1</v>
      </c>
      <c r="I9" s="14">
        <f t="shared" ref="I9:I11" si="0">F9*G9</f>
        <v>5378550.2399999993</v>
      </c>
    </row>
    <row r="10" spans="1:12" ht="19.5" customHeight="1">
      <c r="A10" s="9" t="s">
        <v>13</v>
      </c>
      <c r="B10" s="8" t="s">
        <v>32</v>
      </c>
      <c r="C10" s="2">
        <v>3439</v>
      </c>
      <c r="D10" s="2">
        <v>1</v>
      </c>
      <c r="E10" s="2">
        <v>1</v>
      </c>
      <c r="F10" s="2">
        <v>3439</v>
      </c>
      <c r="G10" s="15">
        <v>44.71</v>
      </c>
      <c r="H10" s="10">
        <v>1</v>
      </c>
      <c r="I10" s="14">
        <f t="shared" si="0"/>
        <v>153757.69</v>
      </c>
    </row>
    <row r="11" spans="1:12" ht="18.75" customHeight="1">
      <c r="A11" s="9" t="s">
        <v>14</v>
      </c>
      <c r="B11" s="2" t="s">
        <v>32</v>
      </c>
      <c r="C11" s="2">
        <v>2995</v>
      </c>
      <c r="D11" s="2">
        <v>1</v>
      </c>
      <c r="E11" s="2">
        <v>1</v>
      </c>
      <c r="F11" s="2">
        <v>2995</v>
      </c>
      <c r="G11" s="15">
        <v>31.53</v>
      </c>
      <c r="H11" s="10">
        <v>1</v>
      </c>
      <c r="I11" s="14">
        <f t="shared" si="0"/>
        <v>94432.35</v>
      </c>
      <c r="J11" s="11"/>
      <c r="L11" s="11"/>
    </row>
    <row r="12" spans="1:12" ht="18.75" customHeight="1">
      <c r="A12" s="9" t="s">
        <v>47</v>
      </c>
      <c r="B12" s="2" t="s">
        <v>33</v>
      </c>
      <c r="C12" s="2">
        <v>6</v>
      </c>
      <c r="D12" s="2">
        <v>1</v>
      </c>
      <c r="E12" s="2">
        <v>1</v>
      </c>
      <c r="F12" s="2">
        <f>C12*E12/D12</f>
        <v>6</v>
      </c>
      <c r="G12" s="18">
        <f t="shared" ref="G12" si="1">I12/F12</f>
        <v>164190.97833333333</v>
      </c>
      <c r="H12" s="10">
        <v>1</v>
      </c>
      <c r="I12" s="14">
        <f>66968.2+918177.67</f>
        <v>985145.87</v>
      </c>
      <c r="J12" s="11"/>
      <c r="L12" s="11"/>
    </row>
    <row r="13" spans="1:12" ht="15.75">
      <c r="A13" s="25" t="s">
        <v>15</v>
      </c>
      <c r="B13" s="26"/>
      <c r="C13" s="26"/>
      <c r="D13" s="26"/>
      <c r="E13" s="26"/>
      <c r="F13" s="26"/>
      <c r="G13" s="26"/>
      <c r="H13" s="27"/>
      <c r="I13" s="17">
        <f>SUM(I8:I12)</f>
        <v>8555999.9999999981</v>
      </c>
      <c r="K13" s="16"/>
    </row>
    <row r="14" spans="1:12" ht="15.75">
      <c r="A14" s="30" t="s">
        <v>49</v>
      </c>
      <c r="B14" s="31"/>
      <c r="C14" s="31"/>
      <c r="D14" s="31"/>
      <c r="E14" s="31"/>
      <c r="F14" s="31"/>
      <c r="G14" s="31"/>
      <c r="H14" s="31"/>
      <c r="I14" s="32"/>
    </row>
    <row r="15" spans="1:12" ht="17.25" customHeight="1">
      <c r="A15" s="9" t="s">
        <v>39</v>
      </c>
      <c r="B15" s="2" t="s">
        <v>33</v>
      </c>
      <c r="C15" s="2">
        <v>10</v>
      </c>
      <c r="D15" s="2">
        <v>1</v>
      </c>
      <c r="E15" s="2">
        <v>1</v>
      </c>
      <c r="F15" s="2">
        <f t="shared" ref="F15:F19" si="2">C15*E15/D15</f>
        <v>10</v>
      </c>
      <c r="G15" s="2">
        <f>I15/F15</f>
        <v>5200</v>
      </c>
      <c r="H15" s="10">
        <v>1</v>
      </c>
      <c r="I15" s="14">
        <v>52000</v>
      </c>
    </row>
    <row r="16" spans="1:12" ht="19.5" customHeight="1">
      <c r="A16" s="1" t="s">
        <v>21</v>
      </c>
      <c r="B16" s="2" t="s">
        <v>33</v>
      </c>
      <c r="C16" s="2">
        <v>6</v>
      </c>
      <c r="D16" s="2">
        <v>1</v>
      </c>
      <c r="E16" s="2">
        <v>1</v>
      </c>
      <c r="F16" s="2">
        <f t="shared" si="2"/>
        <v>6</v>
      </c>
      <c r="G16" s="2">
        <f t="shared" ref="G16:G18" si="3">I16/F16</f>
        <v>60000</v>
      </c>
      <c r="H16" s="10">
        <v>1</v>
      </c>
      <c r="I16" s="14">
        <v>360000</v>
      </c>
    </row>
    <row r="17" spans="1:9" ht="19.5" customHeight="1">
      <c r="A17" s="1" t="s">
        <v>43</v>
      </c>
      <c r="B17" s="2" t="s">
        <v>33</v>
      </c>
      <c r="C17" s="2">
        <v>6</v>
      </c>
      <c r="D17" s="2">
        <v>1</v>
      </c>
      <c r="E17" s="2">
        <v>1</v>
      </c>
      <c r="F17" s="2">
        <f t="shared" si="2"/>
        <v>6</v>
      </c>
      <c r="G17" s="2">
        <f t="shared" si="3"/>
        <v>25000</v>
      </c>
      <c r="H17" s="10">
        <v>1</v>
      </c>
      <c r="I17" s="15">
        <v>150000</v>
      </c>
    </row>
    <row r="18" spans="1:9" ht="19.5" customHeight="1">
      <c r="A18" s="1" t="s">
        <v>54</v>
      </c>
      <c r="B18" s="2" t="s">
        <v>33</v>
      </c>
      <c r="C18" s="2">
        <v>6</v>
      </c>
      <c r="D18" s="2">
        <v>1</v>
      </c>
      <c r="E18" s="2">
        <v>1</v>
      </c>
      <c r="F18" s="2">
        <f t="shared" si="2"/>
        <v>6</v>
      </c>
      <c r="G18" s="2">
        <f t="shared" si="3"/>
        <v>20000</v>
      </c>
      <c r="H18" s="10">
        <v>1</v>
      </c>
      <c r="I18" s="15">
        <v>120000</v>
      </c>
    </row>
    <row r="19" spans="1:9" ht="19.5" customHeight="1">
      <c r="A19" s="1" t="s">
        <v>44</v>
      </c>
      <c r="B19" s="2" t="s">
        <v>33</v>
      </c>
      <c r="C19" s="2">
        <v>6</v>
      </c>
      <c r="D19" s="2">
        <v>1</v>
      </c>
      <c r="E19" s="2">
        <v>1</v>
      </c>
      <c r="F19" s="2">
        <f t="shared" si="2"/>
        <v>6</v>
      </c>
      <c r="G19" s="2">
        <f t="shared" ref="G19" si="4">I19/F19</f>
        <v>2000</v>
      </c>
      <c r="H19" s="10">
        <v>1</v>
      </c>
      <c r="I19" s="15">
        <v>12000</v>
      </c>
    </row>
    <row r="20" spans="1:9" ht="15.75">
      <c r="A20" s="25" t="s">
        <v>18</v>
      </c>
      <c r="B20" s="26"/>
      <c r="C20" s="26"/>
      <c r="D20" s="26"/>
      <c r="E20" s="26"/>
      <c r="F20" s="26"/>
      <c r="G20" s="26"/>
      <c r="H20" s="27"/>
      <c r="I20" s="17">
        <f>SUM(I15:I19)</f>
        <v>694000</v>
      </c>
    </row>
    <row r="21" spans="1:9" ht="15.75">
      <c r="A21" s="30" t="s">
        <v>50</v>
      </c>
      <c r="B21" s="31"/>
      <c r="C21" s="31"/>
      <c r="D21" s="31"/>
      <c r="E21" s="31"/>
      <c r="F21" s="31"/>
      <c r="G21" s="31"/>
      <c r="H21" s="31"/>
      <c r="I21" s="32"/>
    </row>
    <row r="22" spans="1:9" ht="19.5" customHeight="1">
      <c r="A22" s="9" t="s">
        <v>17</v>
      </c>
      <c r="B22" s="2" t="s">
        <v>26</v>
      </c>
      <c r="C22" s="2">
        <v>100</v>
      </c>
      <c r="D22" s="2">
        <v>1</v>
      </c>
      <c r="E22" s="2">
        <v>1</v>
      </c>
      <c r="F22" s="2">
        <f>C22*E22/D22</f>
        <v>100</v>
      </c>
      <c r="G22" s="2">
        <f>I22/F22</f>
        <v>2500</v>
      </c>
      <c r="H22" s="10">
        <v>1</v>
      </c>
      <c r="I22" s="14">
        <v>250000</v>
      </c>
    </row>
    <row r="23" spans="1:9" ht="19.5" customHeight="1">
      <c r="A23" s="1" t="s">
        <v>38</v>
      </c>
      <c r="B23" s="2" t="s">
        <v>33</v>
      </c>
      <c r="C23" s="2">
        <v>6</v>
      </c>
      <c r="D23" s="2">
        <v>1</v>
      </c>
      <c r="E23" s="2">
        <v>1</v>
      </c>
      <c r="F23" s="2">
        <f>C23*E23/D23</f>
        <v>6</v>
      </c>
      <c r="G23" s="2">
        <f>I23/F23</f>
        <v>40000</v>
      </c>
      <c r="H23" s="10">
        <v>1</v>
      </c>
      <c r="I23" s="14">
        <v>240000</v>
      </c>
    </row>
    <row r="24" spans="1:9" ht="19.5" customHeight="1">
      <c r="A24" s="1" t="s">
        <v>55</v>
      </c>
      <c r="B24" s="2" t="s">
        <v>33</v>
      </c>
      <c r="C24" s="2">
        <v>6</v>
      </c>
      <c r="D24" s="2">
        <v>1</v>
      </c>
      <c r="E24" s="2">
        <v>1</v>
      </c>
      <c r="F24" s="2">
        <f>C24*E24/D24</f>
        <v>6</v>
      </c>
      <c r="G24" s="2">
        <f>I24/F24</f>
        <v>15000</v>
      </c>
      <c r="H24" s="10">
        <v>1</v>
      </c>
      <c r="I24" s="14">
        <v>90000</v>
      </c>
    </row>
    <row r="25" spans="1:9" ht="19.5" customHeight="1">
      <c r="A25" s="1" t="s">
        <v>46</v>
      </c>
      <c r="B25" s="2" t="s">
        <v>33</v>
      </c>
      <c r="C25" s="2">
        <v>5</v>
      </c>
      <c r="D25" s="2">
        <v>1</v>
      </c>
      <c r="E25" s="2">
        <v>1</v>
      </c>
      <c r="F25" s="2">
        <f>C25*E25/D25</f>
        <v>5</v>
      </c>
      <c r="G25" s="2">
        <f>I25/F25</f>
        <v>8000</v>
      </c>
      <c r="H25" s="10">
        <v>1</v>
      </c>
      <c r="I25" s="14">
        <v>40000</v>
      </c>
    </row>
    <row r="26" spans="1:9" ht="19.5" customHeight="1">
      <c r="A26" s="1" t="s">
        <v>45</v>
      </c>
      <c r="B26" s="2" t="s">
        <v>33</v>
      </c>
      <c r="C26" s="2">
        <v>6</v>
      </c>
      <c r="D26" s="2">
        <v>1</v>
      </c>
      <c r="E26" s="2">
        <v>1</v>
      </c>
      <c r="F26" s="2">
        <v>5</v>
      </c>
      <c r="G26" s="2">
        <f>I26/F26</f>
        <v>26000</v>
      </c>
      <c r="H26" s="10">
        <v>1</v>
      </c>
      <c r="I26" s="14">
        <v>130000</v>
      </c>
    </row>
    <row r="27" spans="1:9" ht="15.75">
      <c r="A27" s="25" t="s">
        <v>18</v>
      </c>
      <c r="B27" s="26"/>
      <c r="C27" s="26"/>
      <c r="D27" s="26"/>
      <c r="E27" s="26"/>
      <c r="F27" s="26"/>
      <c r="G27" s="26"/>
      <c r="H27" s="27"/>
      <c r="I27" s="17">
        <f>SUM(I22:I26)</f>
        <v>750000</v>
      </c>
    </row>
    <row r="28" spans="1:9" ht="15.75">
      <c r="A28" s="30" t="s">
        <v>51</v>
      </c>
      <c r="B28" s="31"/>
      <c r="C28" s="31"/>
      <c r="D28" s="31"/>
      <c r="E28" s="31"/>
      <c r="F28" s="31"/>
      <c r="G28" s="31"/>
      <c r="H28" s="31"/>
      <c r="I28" s="32"/>
    </row>
    <row r="29" spans="1:9" ht="19.5" customHeight="1">
      <c r="A29" s="9" t="s">
        <v>19</v>
      </c>
      <c r="B29" s="2" t="s">
        <v>33</v>
      </c>
      <c r="C29" s="2">
        <v>8</v>
      </c>
      <c r="D29" s="2">
        <v>1</v>
      </c>
      <c r="E29" s="2">
        <v>1</v>
      </c>
      <c r="F29" s="2">
        <f>C29*E29/D29</f>
        <v>8</v>
      </c>
      <c r="G29" s="2">
        <f>I29/F29</f>
        <v>17875</v>
      </c>
      <c r="H29" s="10">
        <v>1</v>
      </c>
      <c r="I29" s="14">
        <v>143000</v>
      </c>
    </row>
    <row r="30" spans="1:9" ht="19.5" customHeight="1">
      <c r="A30" s="1" t="s">
        <v>34</v>
      </c>
      <c r="B30" s="2" t="s">
        <v>33</v>
      </c>
      <c r="C30" s="2">
        <v>7</v>
      </c>
      <c r="D30" s="2">
        <v>1</v>
      </c>
      <c r="E30" s="2">
        <v>1</v>
      </c>
      <c r="F30" s="2">
        <f>C30*E30/D30</f>
        <v>7</v>
      </c>
      <c r="G30" s="2">
        <f>I30/F30</f>
        <v>1000</v>
      </c>
      <c r="H30" s="10">
        <v>1</v>
      </c>
      <c r="I30" s="14">
        <v>7000</v>
      </c>
    </row>
    <row r="31" spans="1:9" ht="15.75">
      <c r="A31" s="25" t="s">
        <v>18</v>
      </c>
      <c r="B31" s="26"/>
      <c r="C31" s="26"/>
      <c r="D31" s="26"/>
      <c r="E31" s="26"/>
      <c r="F31" s="26"/>
      <c r="G31" s="26"/>
      <c r="H31" s="27"/>
      <c r="I31" s="17">
        <f>SUM(I29:I30)</f>
        <v>150000</v>
      </c>
    </row>
    <row r="32" spans="1:9" ht="19.5" customHeight="1">
      <c r="A32" s="12" t="s">
        <v>52</v>
      </c>
      <c r="B32" s="2" t="s">
        <v>33</v>
      </c>
      <c r="C32" s="2">
        <v>7</v>
      </c>
      <c r="D32" s="2">
        <v>1</v>
      </c>
      <c r="E32" s="2">
        <v>1</v>
      </c>
      <c r="F32" s="2">
        <f>C32*E32/D32</f>
        <v>7</v>
      </c>
      <c r="G32" s="2">
        <f>I32/F32</f>
        <v>0</v>
      </c>
      <c r="H32" s="10">
        <v>1</v>
      </c>
      <c r="I32" s="14">
        <v>0</v>
      </c>
    </row>
    <row r="33" spans="1:10" ht="15.75">
      <c r="A33" s="25" t="s">
        <v>18</v>
      </c>
      <c r="B33" s="26"/>
      <c r="C33" s="26"/>
      <c r="D33" s="26"/>
      <c r="E33" s="26"/>
      <c r="F33" s="26"/>
      <c r="G33" s="26"/>
      <c r="H33" s="27"/>
      <c r="I33" s="13">
        <f>SUM(I32)</f>
        <v>0</v>
      </c>
    </row>
    <row r="34" spans="1:10" ht="15.75">
      <c r="A34" s="30" t="s">
        <v>20</v>
      </c>
      <c r="B34" s="31"/>
      <c r="C34" s="31"/>
      <c r="D34" s="31"/>
      <c r="E34" s="31"/>
      <c r="F34" s="31"/>
      <c r="G34" s="31"/>
      <c r="H34" s="31"/>
      <c r="I34" s="32"/>
    </row>
    <row r="35" spans="1:10" ht="19.5" customHeight="1">
      <c r="A35" s="9" t="s">
        <v>35</v>
      </c>
      <c r="B35" s="2" t="s">
        <v>28</v>
      </c>
      <c r="C35" s="2">
        <v>1</v>
      </c>
      <c r="D35" s="2">
        <v>1</v>
      </c>
      <c r="E35" s="2">
        <v>1</v>
      </c>
      <c r="F35" s="2">
        <f>C35*E35/D35</f>
        <v>1</v>
      </c>
      <c r="G35" s="15">
        <f>I35/F35</f>
        <v>904000</v>
      </c>
      <c r="H35" s="10">
        <v>1</v>
      </c>
      <c r="I35" s="14">
        <v>904000</v>
      </c>
    </row>
    <row r="36" spans="1:10" ht="19.5" customHeight="1">
      <c r="A36" s="9" t="s">
        <v>41</v>
      </c>
      <c r="B36" s="2" t="s">
        <v>28</v>
      </c>
      <c r="C36" s="2">
        <v>25.9</v>
      </c>
      <c r="D36" s="2">
        <v>1</v>
      </c>
      <c r="E36" s="2">
        <v>1</v>
      </c>
      <c r="F36" s="2">
        <f>C36*E36/D36</f>
        <v>25.9</v>
      </c>
      <c r="G36" s="15">
        <f>I36/F36</f>
        <v>300617.76061776065</v>
      </c>
      <c r="H36" s="10">
        <v>1</v>
      </c>
      <c r="I36" s="14">
        <v>7786000</v>
      </c>
    </row>
    <row r="37" spans="1:10" ht="19.5" customHeight="1">
      <c r="A37" s="9" t="s">
        <v>40</v>
      </c>
      <c r="B37" s="2" t="s">
        <v>28</v>
      </c>
      <c r="C37" s="2">
        <v>45.9</v>
      </c>
      <c r="D37" s="2">
        <v>1</v>
      </c>
      <c r="E37" s="2">
        <v>1</v>
      </c>
      <c r="F37" s="2">
        <f>C37*E37/D37</f>
        <v>45.9</v>
      </c>
      <c r="G37" s="15">
        <f>I37/F37</f>
        <v>214400.87145969499</v>
      </c>
      <c r="H37" s="10">
        <v>1</v>
      </c>
      <c r="I37" s="14">
        <v>9841000</v>
      </c>
    </row>
    <row r="38" spans="1:10" ht="19.5" customHeight="1">
      <c r="A38" s="9" t="s">
        <v>36</v>
      </c>
      <c r="B38" s="2" t="s">
        <v>28</v>
      </c>
      <c r="C38" s="2">
        <f>SUM(C35:C37)</f>
        <v>72.8</v>
      </c>
      <c r="D38" s="2">
        <v>1</v>
      </c>
      <c r="E38" s="2">
        <v>1</v>
      </c>
      <c r="F38" s="2">
        <f>C38*E38/D38</f>
        <v>72.8</v>
      </c>
      <c r="G38" s="15">
        <f>I38/F38</f>
        <v>76881.868131868134</v>
      </c>
      <c r="H38" s="10">
        <v>1</v>
      </c>
      <c r="I38" s="14">
        <v>5597000</v>
      </c>
      <c r="J38" s="16"/>
    </row>
    <row r="39" spans="1:10" ht="19.5" customHeight="1">
      <c r="A39" s="9" t="s">
        <v>37</v>
      </c>
      <c r="B39" s="2" t="s">
        <v>33</v>
      </c>
      <c r="C39" s="2">
        <v>10</v>
      </c>
      <c r="D39" s="2">
        <v>1</v>
      </c>
      <c r="E39" s="2">
        <v>1</v>
      </c>
      <c r="F39" s="2">
        <f>C39*E39/D39</f>
        <v>10</v>
      </c>
      <c r="G39" s="15">
        <f>I39/F39</f>
        <v>2500</v>
      </c>
      <c r="H39" s="10">
        <v>1</v>
      </c>
      <c r="I39" s="14">
        <v>25000</v>
      </c>
    </row>
    <row r="40" spans="1:10" ht="15.75">
      <c r="A40" s="25" t="s">
        <v>18</v>
      </c>
      <c r="B40" s="26"/>
      <c r="C40" s="26"/>
      <c r="D40" s="26"/>
      <c r="E40" s="26"/>
      <c r="F40" s="26"/>
      <c r="G40" s="26"/>
      <c r="H40" s="27"/>
      <c r="I40" s="17">
        <f>SUM(I35:I39)</f>
        <v>24153000</v>
      </c>
      <c r="J40" s="11"/>
    </row>
    <row r="41" spans="1:10" ht="19.5" customHeight="1">
      <c r="A41" s="30" t="s">
        <v>53</v>
      </c>
      <c r="B41" s="31"/>
      <c r="C41" s="31"/>
      <c r="D41" s="31"/>
      <c r="E41" s="31"/>
      <c r="F41" s="31"/>
      <c r="G41" s="31"/>
      <c r="H41" s="31"/>
      <c r="I41" s="32"/>
    </row>
    <row r="42" spans="1:10" ht="19.5" customHeight="1">
      <c r="A42" s="9" t="s">
        <v>22</v>
      </c>
      <c r="B42" s="2" t="s">
        <v>33</v>
      </c>
      <c r="C42" s="2">
        <v>5</v>
      </c>
      <c r="D42" s="2">
        <v>1</v>
      </c>
      <c r="E42" s="2">
        <v>1</v>
      </c>
      <c r="F42" s="2">
        <f>C42*E42/D42</f>
        <v>5</v>
      </c>
      <c r="G42" s="2">
        <f>I42/F42</f>
        <v>202200</v>
      </c>
      <c r="H42" s="10">
        <v>1</v>
      </c>
      <c r="I42" s="14">
        <v>1011000</v>
      </c>
    </row>
    <row r="43" spans="1:10" ht="19.5" customHeight="1">
      <c r="A43" s="9" t="s">
        <v>23</v>
      </c>
      <c r="B43" s="2" t="s">
        <v>33</v>
      </c>
      <c r="C43" s="2">
        <v>6</v>
      </c>
      <c r="D43" s="2">
        <v>1</v>
      </c>
      <c r="E43" s="2">
        <v>1</v>
      </c>
      <c r="F43" s="2">
        <f>C43*E43/D43</f>
        <v>6</v>
      </c>
      <c r="G43" s="2">
        <f>I43/F43</f>
        <v>220000</v>
      </c>
      <c r="H43" s="10">
        <v>1</v>
      </c>
      <c r="I43" s="14">
        <v>1320000</v>
      </c>
    </row>
    <row r="44" spans="1:10" ht="19.5" customHeight="1">
      <c r="A44" s="9" t="s">
        <v>24</v>
      </c>
      <c r="B44" s="2" t="s">
        <v>33</v>
      </c>
      <c r="C44" s="2">
        <v>5</v>
      </c>
      <c r="D44" s="2">
        <v>1</v>
      </c>
      <c r="E44" s="2">
        <v>1</v>
      </c>
      <c r="F44" s="2">
        <f>C44*E44/D44</f>
        <v>5</v>
      </c>
      <c r="G44" s="2">
        <f>I44/F44</f>
        <v>40000</v>
      </c>
      <c r="H44" s="10">
        <v>1</v>
      </c>
      <c r="I44" s="14">
        <v>200000</v>
      </c>
    </row>
    <row r="45" spans="1:10" ht="15.75">
      <c r="A45" s="25" t="s">
        <v>18</v>
      </c>
      <c r="B45" s="26"/>
      <c r="C45" s="26"/>
      <c r="D45" s="26"/>
      <c r="E45" s="26"/>
      <c r="F45" s="26"/>
      <c r="G45" s="26"/>
      <c r="H45" s="27"/>
      <c r="I45" s="17">
        <f>SUM(I42:I44)</f>
        <v>2531000</v>
      </c>
    </row>
    <row r="46" spans="1:10" ht="15.75">
      <c r="A46" s="34" t="s">
        <v>25</v>
      </c>
      <c r="B46" s="35"/>
      <c r="C46" s="35"/>
      <c r="D46" s="35"/>
      <c r="E46" s="35"/>
      <c r="F46" s="35"/>
      <c r="G46" s="35"/>
      <c r="H46" s="36"/>
      <c r="I46" s="20">
        <f>I13+I20+I27+I31+I33+I40+I45</f>
        <v>36834000</v>
      </c>
    </row>
    <row r="48" spans="1:10">
      <c r="C48" s="21"/>
      <c r="I48" s="19"/>
    </row>
    <row r="49" spans="3:9">
      <c r="C49" s="21"/>
      <c r="I49" s="16"/>
    </row>
    <row r="50" spans="3:9">
      <c r="C50" s="21"/>
      <c r="I50" s="16"/>
    </row>
    <row r="51" spans="3:9">
      <c r="C51" s="22"/>
      <c r="I51" s="16"/>
    </row>
  </sheetData>
  <mergeCells count="18">
    <mergeCell ref="A34:I34"/>
    <mergeCell ref="A40:H40"/>
    <mergeCell ref="A41:I41"/>
    <mergeCell ref="A45:H45"/>
    <mergeCell ref="A46:H46"/>
    <mergeCell ref="A31:H31"/>
    <mergeCell ref="A33:H33"/>
    <mergeCell ref="G1:I1"/>
    <mergeCell ref="A2:I2"/>
    <mergeCell ref="A3:I3"/>
    <mergeCell ref="A7:I7"/>
    <mergeCell ref="A13:H13"/>
    <mergeCell ref="A14:I14"/>
    <mergeCell ref="A4:I4"/>
    <mergeCell ref="A20:H20"/>
    <mergeCell ref="A21:I21"/>
    <mergeCell ref="A27:H27"/>
    <mergeCell ref="A28:I28"/>
  </mergeCells>
  <pageMargins left="0.51181102362204722" right="0" top="0.19685039370078741" bottom="0" header="0.31496062992125984" footer="0.31496062992125984"/>
  <pageSetup paperSize="9" scale="6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B14"/>
  <sheetViews>
    <sheetView workbookViewId="0">
      <selection activeCell="B15" sqref="B15"/>
    </sheetView>
  </sheetViews>
  <sheetFormatPr defaultRowHeight="15"/>
  <cols>
    <col min="2" max="2" width="12.140625" customWidth="1"/>
  </cols>
  <sheetData>
    <row r="1" spans="2:2" ht="15.75" thickBot="1"/>
    <row r="2" spans="2:2" ht="15.75" thickBot="1">
      <c r="B2" s="23">
        <v>42883000</v>
      </c>
    </row>
    <row r="3" spans="2:2" ht="15.75" thickBot="1">
      <c r="B3" s="24">
        <v>12951000</v>
      </c>
    </row>
    <row r="4" spans="2:2" ht="15.75" thickBot="1">
      <c r="B4" s="24">
        <v>25000</v>
      </c>
    </row>
    <row r="5" spans="2:2" ht="15.75" thickBot="1">
      <c r="B5" s="24">
        <v>150000</v>
      </c>
    </row>
    <row r="6" spans="2:2" ht="15.75" thickBot="1">
      <c r="B6" s="24">
        <v>0</v>
      </c>
    </row>
    <row r="7" spans="2:2" ht="15.75" thickBot="1">
      <c r="B7" s="24">
        <v>8556000</v>
      </c>
    </row>
    <row r="8" spans="2:2" ht="15.75" thickBot="1">
      <c r="B8" s="24">
        <v>0</v>
      </c>
    </row>
    <row r="9" spans="2:2" ht="15.75" thickBot="1">
      <c r="B9" s="24">
        <v>694000</v>
      </c>
    </row>
    <row r="10" spans="2:2" ht="15.75" thickBot="1">
      <c r="B10" s="24">
        <v>750000</v>
      </c>
    </row>
    <row r="11" spans="2:2" ht="15.75" thickBot="1">
      <c r="B11" s="24">
        <v>200000</v>
      </c>
    </row>
    <row r="12" spans="2:2" ht="15.75" thickBot="1">
      <c r="B12" s="24">
        <v>1957000</v>
      </c>
    </row>
    <row r="13" spans="2:2" ht="15.75" thickBot="1">
      <c r="B13" s="24">
        <v>2776000</v>
      </c>
    </row>
    <row r="14" spans="2:2">
      <c r="B14">
        <f>SUM(B2:B13)</f>
        <v>70942000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д.с. №3 </vt:lpstr>
      <vt:lpstr>Лист1</vt:lpstr>
    </vt:vector>
  </TitlesOfParts>
  <Company>ГГ 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Vinnichek</dc:creator>
  <cp:lastModifiedBy>c400</cp:lastModifiedBy>
  <cp:lastPrinted>2024-01-29T13:42:37Z</cp:lastPrinted>
  <dcterms:created xsi:type="dcterms:W3CDTF">2015-10-20T11:14:09Z</dcterms:created>
  <dcterms:modified xsi:type="dcterms:W3CDTF">2024-01-12T08:26:45Z</dcterms:modified>
</cp:coreProperties>
</file>