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65" yWindow="0" windowWidth="14100" windowHeight="126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Лист1!$A$1:$H$102</definedName>
  </definedNames>
  <calcPr calcId="144525"/>
</workbook>
</file>

<file path=xl/calcChain.xml><?xml version="1.0" encoding="utf-8"?>
<calcChain xmlns="http://schemas.openxmlformats.org/spreadsheetml/2006/main">
  <c r="H15" i="1" l="1"/>
  <c r="G15" i="1"/>
  <c r="F15" i="1"/>
  <c r="H46" i="1"/>
  <c r="G46" i="1"/>
  <c r="F46" i="1"/>
  <c r="F96" i="1"/>
  <c r="F92" i="1" s="1"/>
  <c r="F26" i="1"/>
  <c r="F56" i="1"/>
  <c r="F49" i="1" s="1"/>
  <c r="H92" i="1"/>
  <c r="H74" i="1"/>
  <c r="H72" i="1" s="1"/>
  <c r="G74" i="1"/>
  <c r="G72" i="1" s="1"/>
  <c r="F74" i="1"/>
  <c r="F72" i="1" s="1"/>
  <c r="H56" i="1"/>
  <c r="H49" i="1" s="1"/>
  <c r="H45" i="1" s="1"/>
  <c r="H44" i="1" s="1"/>
  <c r="G56" i="1"/>
  <c r="G49" i="1" s="1"/>
  <c r="H96" i="1"/>
  <c r="G96" i="1"/>
  <c r="G92" i="1" s="1"/>
  <c r="H39" i="1"/>
  <c r="G39" i="1"/>
  <c r="F39" i="1"/>
  <c r="H26" i="1"/>
  <c r="G26" i="1"/>
  <c r="H20" i="1"/>
  <c r="G20" i="1"/>
  <c r="F20" i="1"/>
  <c r="H12" i="1"/>
  <c r="G12" i="1"/>
  <c r="F12" i="1"/>
  <c r="H42" i="1"/>
  <c r="G42" i="1"/>
  <c r="H37" i="1"/>
  <c r="G37" i="1"/>
  <c r="H32" i="1"/>
  <c r="G32" i="1"/>
  <c r="H24" i="1"/>
  <c r="G24" i="1"/>
  <c r="H10" i="1"/>
  <c r="H9" i="1" s="1"/>
  <c r="G10" i="1"/>
  <c r="G9" i="1" s="1"/>
  <c r="F10" i="1"/>
  <c r="F24" i="1"/>
  <c r="F32" i="1"/>
  <c r="F37" i="1"/>
  <c r="F42" i="1"/>
  <c r="F9" i="1" l="1"/>
  <c r="H102" i="1"/>
  <c r="G45" i="1"/>
  <c r="G44" i="1" s="1"/>
  <c r="G102" i="1" s="1"/>
  <c r="F45" i="1"/>
  <c r="F44" i="1" s="1"/>
  <c r="F102" i="1" l="1"/>
</calcChain>
</file>

<file path=xl/sharedStrings.xml><?xml version="1.0" encoding="utf-8"?>
<sst xmlns="http://schemas.openxmlformats.org/spreadsheetml/2006/main" count="477" uniqueCount="208">
  <si>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</si>
  <si>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рублей</t>
  </si>
  <si>
    <t>Наименование показателя</t>
  </si>
  <si>
    <t>Код дохода</t>
  </si>
  <si>
    <t>000</t>
  </si>
  <si>
    <t>1000000000</t>
  </si>
  <si>
    <t>0000</t>
  </si>
  <si>
    <t>1010000000</t>
  </si>
  <si>
    <t>1010201001</t>
  </si>
  <si>
    <t>110</t>
  </si>
  <si>
    <t>1030000000</t>
  </si>
  <si>
    <t>1050000000</t>
  </si>
  <si>
    <t>1050301001</t>
  </si>
  <si>
    <t>1080000000</t>
  </si>
  <si>
    <t>1080301001</t>
  </si>
  <si>
    <t>1110000000</t>
  </si>
  <si>
    <t>120</t>
  </si>
  <si>
    <t>1120000000</t>
  </si>
  <si>
    <t>1130000000</t>
  </si>
  <si>
    <t>130</t>
  </si>
  <si>
    <t>1160000000</t>
  </si>
  <si>
    <t>140</t>
  </si>
  <si>
    <t>2000000000</t>
  </si>
  <si>
    <t>2020000000</t>
  </si>
  <si>
    <t>9096</t>
  </si>
  <si>
    <t>9106</t>
  </si>
  <si>
    <t>9111</t>
  </si>
  <si>
    <t>9113</t>
  </si>
  <si>
    <t>9115</t>
  </si>
  <si>
    <t>9118</t>
  </si>
  <si>
    <t>Всего доходов:</t>
  </si>
  <si>
    <t>9149</t>
  </si>
  <si>
    <t>9152</t>
  </si>
  <si>
    <t>9156</t>
  </si>
  <si>
    <t>9161</t>
  </si>
  <si>
    <t>9142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</si>
  <si>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</si>
  <si>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</si>
  <si>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</si>
  <si>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</si>
  <si>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</si>
  <si>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</si>
  <si>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</si>
  <si>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</si>
  <si>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</si>
  <si>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</si>
  <si>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</si>
  <si>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</si>
  <si>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</si>
  <si>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Субсидия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</t>
  </si>
  <si>
    <t>Субсидии на осуществление мероприятий по организации питания в муниципальных общеобразовательных учреждениях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</si>
  <si>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</si>
  <si>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Субвенции на выполнение государственных полномочий по образованию и обеспечению деятельности комиссий по делам несовершеннолетних и защите их прав
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</si>
  <si>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</si>
  <si>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</si>
  <si>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</si>
  <si>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Иные межбюджетные трансферты</t>
  </si>
  <si>
    <t>Иные межбюджетные трансферты на воспитание и обучение детей-инвалидов в муниципальных дошкольных учреждениях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</si>
  <si>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</si>
  <si>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 xml:space="preserve">Поступление доходов </t>
  </si>
  <si>
    <t>Дотации бюджетам бюджетной системы Российской Федерации</t>
  </si>
  <si>
    <t>2021000000</t>
  </si>
  <si>
    <t>Субсидии бюджетам бюджетной системы Российской Федерации (межбюджетные субсидии)</t>
  </si>
  <si>
    <t>2022000000</t>
  </si>
  <si>
    <t>2023000000</t>
  </si>
  <si>
    <t>Субвенции бюджетам бюджетной системы Российской Федерации</t>
  </si>
  <si>
    <t>2024000000</t>
  </si>
  <si>
    <t>Плата за выбросы загрязняющих веществ в атмосферный воздух стационарными объектами</t>
  </si>
  <si>
    <t>1120101001</t>
  </si>
  <si>
    <t>Плата за сбросы загрязняющих веществ в водные объекты</t>
  </si>
  <si>
    <t>1120103001</t>
  </si>
  <si>
    <t>1120104101</t>
  </si>
  <si>
    <t>1120104201</t>
  </si>
  <si>
    <t>150</t>
  </si>
  <si>
    <t>Субсидии местным бюджетам на предоставление дотаций на выравнивание бюджетной обеспеченности поселений из бюджета муниципального района</t>
  </si>
  <si>
    <t>9094</t>
  </si>
  <si>
    <t>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</si>
  <si>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</si>
  <si>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>Субсидии на ликвидацию очагов сорного растения борщевик Сосновского</t>
  </si>
  <si>
    <t>9198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</si>
  <si>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</si>
  <si>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</si>
  <si>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ДОХОДЫ ОТ ПРОДАЖИ МАТЕРИАЛЬНЫХ И НЕМАТЕРИАЛЬНЫХ АКТИВОВ</t>
  </si>
  <si>
    <t>1140000000</t>
  </si>
  <si>
    <t>430</t>
  </si>
  <si>
    <t>1050102101</t>
  </si>
  <si>
    <t xml:space="preserve">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</si>
  <si>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</si>
  <si>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>Субсидии местным бюджетам на установку знаков туристической навигации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</si>
  <si>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</si>
  <si>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</si>
  <si>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>9271</t>
  </si>
  <si>
    <t>9275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</si>
  <si>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</si>
  <si>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Плата за размещение отходов производства 
</t>
  </si>
  <si>
    <t xml:space="preserve">Плата за размещение твердых коммунальных отходов
</t>
  </si>
  <si>
    <t>1030223101</t>
  </si>
  <si>
    <t>2025 год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</si>
  <si>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 полномочий в сфере увековечения памяти погибших при защите Отечества</t>
  </si>
  <si>
    <t>9288</t>
  </si>
  <si>
    <t>2026 год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</si>
  <si>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</si>
  <si>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</si>
  <si>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>1050406002</t>
  </si>
  <si>
    <t>Налог, взимаемый в связи с применением патентной системы налогообложения, зачисляемый в бюджеты муниципальных округов</t>
  </si>
  <si>
    <t>1060102014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</si>
  <si>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</si>
  <si>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НАЛОГИ НА ИМУЩЕСТВО
</t>
  </si>
  <si>
    <t>1060000000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</si>
  <si>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</si>
  <si>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</si>
  <si>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1060603214</t>
  </si>
  <si>
    <t>1060604214</t>
  </si>
  <si>
    <t>1110501214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</si>
  <si>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</si>
  <si>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</si>
  <si>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</si>
  <si>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1110904414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</si>
  <si>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</si>
  <si>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муниципальных округов</t>
  </si>
  <si>
    <t>1130299414</t>
  </si>
  <si>
    <t>1140601214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</si>
  <si>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</si>
  <si>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1160108301</t>
  </si>
  <si>
    <t>2021500114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</si>
  <si>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</si>
  <si>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2022021614</t>
  </si>
  <si>
    <t>2022530414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</si>
  <si>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</si>
  <si>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подготовку документов территориального планирования, градостроительного зонирования</t>
  </si>
  <si>
    <t>Прочие субсидии бюджетам муниципальных округов</t>
  </si>
  <si>
    <t>2022999914</t>
  </si>
  <si>
    <t>9296</t>
  </si>
  <si>
    <t>2023002114</t>
  </si>
  <si>
    <t>Субвенции бюджетам муниципальных округов на ежемесячное денежное вознаграждение за классное руководство</t>
  </si>
  <si>
    <t>Субвенции бюджетам муниципальных округов на выполнение передаваемых полномочий субъектов Российской Федерации</t>
  </si>
  <si>
    <t>2023002414</t>
  </si>
  <si>
    <t>2023002914</t>
  </si>
  <si>
    <t>2023508214</t>
  </si>
  <si>
    <t>2023512014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</si>
  <si>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</si>
  <si>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</si>
  <si>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межбюджетные трансферты, передаваемые бюджетам муниципальных округов</t>
  </si>
  <si>
    <t>2024530314</t>
  </si>
  <si>
    <t>2024999914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</si>
  <si>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</si>
  <si>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</si>
  <si>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</si>
  <si>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Субсидии на обеспечение мер, направленных на привлечение жителей области к регулярным занятиям физической культурой и спортом </t>
  </si>
  <si>
    <t>9278</t>
  </si>
  <si>
    <t>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</si>
  <si>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</si>
  <si>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2027 год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</si>
  <si>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</si>
  <si>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</t>
  </si>
  <si>
    <t xml:space="preserve">  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</si>
  <si>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9119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</si>
  <si>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</si>
  <si>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>9121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</si>
  <si>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</t>
  </si>
  <si>
    <t>2023511814</t>
  </si>
  <si>
    <t>Иные межбюджетные трансферты на реализацию мероприятий в рамках комплекса процессных мероприятий "Активная политика занятости населения и социальная поддержка безработных граждан"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</si>
  <si>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</si>
  <si>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9304</t>
  </si>
  <si>
    <t>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</si>
  <si>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410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</si>
  <si>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
</t>
  </si>
  <si>
    <t xml:space="preserve"> Субсидии на софинансирование мероприятий по проведению ремонта групповых резервуарных установок сжиженных углеводородных газов</t>
  </si>
  <si>
    <t>9249</t>
  </si>
  <si>
    <t>Приложение 1</t>
  </si>
  <si>
    <t>Субсидии бюджетам муниципальных округов на реализацию программ формирования современной городской среды</t>
  </si>
  <si>
    <t>2022555514</t>
  </si>
  <si>
    <t>Субсидии на строительство, реконструкцию, капитальный ремонт и техническое перевооружение объектов коммунальной инфраструктуры</t>
  </si>
  <si>
    <t>9306</t>
  </si>
  <si>
    <t xml:space="preserve">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</si>
  <si>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9316</t>
  </si>
  <si>
    <t xml:space="preserve"> Субвенции бюджетам муниципальных округов на государственную регистрацию актов гражданского состояния</t>
  </si>
  <si>
    <t>2023593014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</si>
  <si>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</si>
  <si>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2024505014</t>
  </si>
  <si>
    <t>9318</t>
  </si>
  <si>
    <t>Субсидии муниципальным образованиям на осуществление дорожной деятельности</t>
  </si>
  <si>
    <t>2022559914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</si>
  <si>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</si>
  <si>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</si>
  <si>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Субсидии бюджетам муниципальных округов на поддержку отрасли культуры
Субсидии бюджетам муниципальных округов на поддержку отрасли культуры
</t>
  </si>
  <si>
    <t>2022551914</t>
  </si>
  <si>
    <t>9321</t>
  </si>
  <si>
    <t>Субсидии на разработку проектов для участия во Всероссийском конкурсе лучших проектов создания комфортной городской среды</t>
  </si>
  <si>
    <t>1110304014</t>
  </si>
  <si>
    <t>Проценты, полученные от предоставления бюджетных кредитов внутри страны за счет средств бюджетов муниципальных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</si>
  <si>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</si>
  <si>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1110701414</t>
  </si>
  <si>
    <t>9202</t>
  </si>
  <si>
    <t>Резервный фонд Правительства Псковской области</t>
  </si>
  <si>
    <t xml:space="preserve"> Дотации бюджетам муниципальных округов на поддержку мер по обеспечению сбалансированности бюджетов</t>
  </si>
  <si>
    <t>ДОХОДЫ ОТ ОКАЗАНИЯ ПЛАТНЫХ УСЛУГ И КОМПЕНСАЦИИ ЗАТРАТ ГОСУДАРСТВА</t>
  </si>
  <si>
    <t>2021500214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</si>
  <si>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</si>
  <si>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9273</t>
  </si>
  <si>
    <t xml:space="preserve">Налог, взимаемый с налогоплательщиков, выбравших в качестве объекта налогообложения доходы
</t>
  </si>
  <si>
    <t>1050101101</t>
  </si>
  <si>
    <t>9322</t>
  </si>
  <si>
    <t xml:space="preserve">  Субсидии на развитие институтов территориального общественного самоуправления и поддержку проектов местных инициатив</t>
  </si>
  <si>
    <t>9192</t>
  </si>
  <si>
    <t>в бюджет муниципального образования "Опочецкий муниципальный округ Псковской области"  на 2025 год и плановый период 2026 и 2027 годов</t>
  </si>
  <si>
    <t xml:space="preserve">к решению 00-ой сессии Собрания депутатов   Опочецкого муниципального округа первого созыва от 00.05.2025г. № 000 «О бюджете муниципального образования "Опочецкий  муниципальный округ Псковской области" на 2025 год и плановый период 2026 и 2027 годов» </t>
  </si>
  <si>
    <t>Субсидии на подготовку документов территориального планирования и градостроительного зонирования ( в том числе изменений) муниципальных образований образований области в сфере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</si>
</sst>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1" fontId="12" fillId="0" borderId="12">
      <alignment horizontal="center" vertical="top" shrinkToFit="1"/>
    </xf>
    <xf numFmtId="1" fontId="12" fillId="0" borderId="13">
      <alignment horizontal="center" vertical="top" shrinkToFit="1"/>
    </xf>
    <xf numFmtId="49" fontId="11" fillId="0" borderId="1">
      <alignment horizontal="center" vertical="top" shrinkToFit="1"/>
    </xf>
    <xf numFmtId="49" fontId="11" fillId="0" borderId="2">
      <alignment horizontal="center" vertical="top" shrinkToFit="1"/>
    </xf>
    <xf numFmtId="49" fontId="11" fillId="0" borderId="3">
      <alignment horizontal="center" vertical="top" shrinkToFit="1"/>
    </xf>
    <xf numFmtId="4" fontId="13" fillId="2" borderId="14">
      <alignment horizontal="right" vertical="top" shrinkToFit="1"/>
    </xf>
    <xf numFmtId="0" fontId="14" fillId="0" borderId="0">
      <alignment vertical="top" wrapText="1"/>
    </xf>
  </cellStyleXfs>
  <cellXfs count="60">
    <xf numFmtId="0" fontId="0" fillId="0" borderId="0" xfId="0"/>
    <xf numFmtId="49" fontId="5" fillId="0" borderId="4" xfId="0" applyNumberFormat="1" applyFont="1" applyFill="1" applyBorder="1" applyAlignment="1">
      <alignment horizontal="center" vertical="top" shrinkToFit="1"/>
    </xf>
    <xf numFmtId="49" fontId="5" fillId="0" borderId="5" xfId="0" applyNumberFormat="1" applyFont="1" applyFill="1" applyBorder="1" applyAlignment="1">
      <alignment horizontal="center" vertical="top" shrinkToFit="1"/>
    </xf>
    <xf numFmtId="0" fontId="5" fillId="0" borderId="6" xfId="0" applyFont="1" applyFill="1" applyBorder="1" applyAlignment="1">
      <alignment vertical="top" wrapText="1"/>
    </xf>
    <xf numFmtId="49" fontId="5" fillId="0" borderId="7" xfId="0" applyNumberFormat="1" applyFont="1" applyFill="1" applyBorder="1" applyAlignment="1">
      <alignment horizontal="center" vertical="top" shrinkToFit="1"/>
    </xf>
    <xf numFmtId="0" fontId="7" fillId="0" borderId="0" xfId="0" applyFont="1"/>
    <xf numFmtId="0" fontId="9" fillId="0" borderId="0" xfId="0" applyFont="1"/>
    <xf numFmtId="0" fontId="2" fillId="0" borderId="6" xfId="0" applyFont="1" applyFill="1" applyBorder="1" applyAlignment="1">
      <alignment horizontal="left" vertical="top" wrapText="1" indent="2"/>
    </xf>
    <xf numFmtId="0" fontId="2" fillId="0" borderId="0" xfId="0" applyFont="1"/>
    <xf numFmtId="0" fontId="5" fillId="0" borderId="7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left" vertical="top" wrapText="1" indent="2"/>
    </xf>
    <xf numFmtId="49" fontId="6" fillId="0" borderId="7" xfId="0" applyNumberFormat="1" applyFont="1" applyFill="1" applyBorder="1" applyAlignment="1">
      <alignment horizontal="center" vertical="top" shrinkToFit="1"/>
    </xf>
    <xf numFmtId="49" fontId="6" fillId="0" borderId="4" xfId="0" applyNumberFormat="1" applyFont="1" applyFill="1" applyBorder="1" applyAlignment="1">
      <alignment horizontal="center" vertical="top" shrinkToFit="1"/>
    </xf>
    <xf numFmtId="49" fontId="6" fillId="0" borderId="5" xfId="0" applyNumberFormat="1" applyFont="1" applyFill="1" applyBorder="1" applyAlignment="1">
      <alignment horizontal="center" vertical="top" shrinkToFit="1"/>
    </xf>
    <xf numFmtId="4" fontId="2" fillId="0" borderId="6" xfId="0" applyNumberFormat="1" applyFont="1" applyFill="1" applyBorder="1" applyAlignment="1">
      <alignment horizontal="right" vertical="top" shrinkToFit="1"/>
    </xf>
    <xf numFmtId="4" fontId="2" fillId="0" borderId="6" xfId="0" applyNumberFormat="1" applyFont="1" applyFill="1" applyBorder="1" applyAlignment="1">
      <alignment horizontal="right" vertical="top"/>
    </xf>
    <xf numFmtId="0" fontId="5" fillId="0" borderId="6" xfId="0" applyFont="1" applyFill="1" applyBorder="1" applyAlignment="1">
      <alignment horizontal="left" vertical="top" wrapText="1" indent="2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NumberFormat="1" applyFont="1" applyFill="1" applyAlignment="1">
      <alignment horizontal="right" wrapText="1"/>
    </xf>
    <xf numFmtId="0" fontId="2" fillId="0" borderId="0" xfId="0" applyFont="1" applyFill="1"/>
    <xf numFmtId="0" fontId="2" fillId="0" borderId="0" xfId="0" applyNumberFormat="1" applyFont="1" applyFill="1" applyAlignment="1">
      <alignment wrapText="1"/>
    </xf>
    <xf numFmtId="0" fontId="7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4" fontId="8" fillId="0" borderId="6" xfId="0" applyNumberFormat="1" applyFont="1" applyFill="1" applyBorder="1" applyAlignment="1">
      <alignment horizontal="right" vertical="top" shrinkToFit="1"/>
    </xf>
    <xf numFmtId="0" fontId="6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right" vertical="top" shrinkToFit="1"/>
    </xf>
    <xf numFmtId="49" fontId="5" fillId="0" borderId="8" xfId="0" applyNumberFormat="1" applyFont="1" applyFill="1" applyBorder="1" applyAlignment="1">
      <alignment horizontal="center" vertical="top" shrinkToFit="1"/>
    </xf>
    <xf numFmtId="49" fontId="5" fillId="0" borderId="9" xfId="0" applyNumberFormat="1" applyFont="1" applyFill="1" applyBorder="1" applyAlignment="1">
      <alignment horizontal="center" vertical="top" shrinkToFit="1"/>
    </xf>
    <xf numFmtId="49" fontId="5" fillId="0" borderId="10" xfId="0" applyNumberFormat="1" applyFont="1" applyFill="1" applyBorder="1" applyAlignment="1">
      <alignment horizontal="center" vertical="top" shrinkToFit="1"/>
    </xf>
    <xf numFmtId="4" fontId="14" fillId="0" borderId="14" xfId="6" applyNumberFormat="1" applyFont="1" applyFill="1" applyProtection="1">
      <alignment horizontal="right" vertical="top" shrinkToFit="1"/>
    </xf>
    <xf numFmtId="49" fontId="2" fillId="0" borderId="7" xfId="0" applyNumberFormat="1" applyFont="1" applyFill="1" applyBorder="1" applyAlignment="1">
      <alignment horizontal="center" vertical="top" shrinkToFit="1"/>
    </xf>
    <xf numFmtId="49" fontId="2" fillId="0" borderId="4" xfId="0" applyNumberFormat="1" applyFont="1" applyFill="1" applyBorder="1" applyAlignment="1">
      <alignment horizontal="center" vertical="top" shrinkToFit="1"/>
    </xf>
    <xf numFmtId="0" fontId="6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3" fillId="0" borderId="0" xfId="0" applyFont="1" applyFill="1"/>
    <xf numFmtId="0" fontId="7" fillId="0" borderId="0" xfId="0" applyFont="1" applyFill="1"/>
    <xf numFmtId="0" fontId="0" fillId="0" borderId="0" xfId="0" applyFill="1"/>
    <xf numFmtId="0" fontId="2" fillId="0" borderId="6" xfId="0" applyNumberFormat="1" applyFont="1" applyFill="1" applyBorder="1" applyAlignment="1">
      <alignment horizontal="left" vertical="top" wrapText="1" indent="2"/>
    </xf>
    <xf numFmtId="164" fontId="2" fillId="0" borderId="7" xfId="0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left" wrapText="1"/>
    </xf>
    <xf numFmtId="0" fontId="6" fillId="0" borderId="6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0" fillId="0" borderId="0" xfId="0" applyFill="1" applyAlignment="1"/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</cellXfs>
  <cellStyles count="8">
    <cellStyle name="xl25" xfId="1"/>
    <cellStyle name="xl27" xfId="2"/>
    <cellStyle name="xl29" xfId="3"/>
    <cellStyle name="xl30" xfId="4"/>
    <cellStyle name="xl31" xfId="5"/>
    <cellStyle name="xl42" xfId="6"/>
    <cellStyle name="Обычный" xfId="0" builtinId="0"/>
    <cellStyle name="Обычн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topLeftCell="A97" zoomScale="115" zoomScaleNormal="100" zoomScaleSheetLayoutView="115" workbookViewId="0">
      <selection activeCell="A69" sqref="A69"/>
    </sheetView>
  </sheetViews>
  <sheetFormatPr defaultRowHeight="12.75" x14ac:dyDescent="0.2"/>
  <cols>
    <col min="1" max="1" width="36.85546875" style="45" customWidth="1"/>
    <col min="2" max="2" width="3.85546875" style="45" customWidth="1"/>
    <col min="3" max="3" width="12.140625" style="45" customWidth="1"/>
    <col min="4" max="4" width="5.85546875" style="45" customWidth="1"/>
    <col min="5" max="5" width="4.140625" style="45" customWidth="1"/>
    <col min="6" max="6" width="14" style="44" customWidth="1"/>
    <col min="7" max="7" width="13.42578125" style="22" customWidth="1"/>
    <col min="8" max="8" width="13" style="22" customWidth="1"/>
  </cols>
  <sheetData>
    <row r="1" spans="1:8" ht="15" customHeight="1" x14ac:dyDescent="0.25">
      <c r="A1" s="18"/>
      <c r="B1" s="19"/>
      <c r="C1" s="55" t="s">
        <v>169</v>
      </c>
      <c r="D1" s="55"/>
      <c r="E1" s="55"/>
      <c r="F1" s="55"/>
      <c r="G1" s="56"/>
      <c r="H1" s="56"/>
    </row>
    <row r="2" spans="1:8" ht="81" customHeight="1" x14ac:dyDescent="0.25">
      <c r="A2" s="18"/>
      <c r="B2" s="20"/>
      <c r="C2" s="21"/>
      <c r="D2" s="21"/>
      <c r="E2" s="21"/>
      <c r="F2" s="59" t="s">
        <v>206</v>
      </c>
      <c r="G2" s="59"/>
      <c r="H2" s="59"/>
    </row>
    <row r="3" spans="1:8" ht="15.75" x14ac:dyDescent="0.25">
      <c r="A3" s="18"/>
      <c r="B3" s="20"/>
      <c r="C3" s="48"/>
      <c r="D3" s="48"/>
      <c r="E3" s="48"/>
      <c r="F3" s="48"/>
    </row>
    <row r="4" spans="1:8" ht="15.75" x14ac:dyDescent="0.25">
      <c r="A4" s="18"/>
      <c r="B4" s="20"/>
      <c r="C4" s="23"/>
      <c r="D4" s="23"/>
      <c r="E4" s="23"/>
      <c r="F4" s="24"/>
    </row>
    <row r="5" spans="1:8" ht="15.75" x14ac:dyDescent="0.25">
      <c r="A5" s="57" t="s">
        <v>59</v>
      </c>
      <c r="B5" s="57"/>
      <c r="C5" s="57"/>
      <c r="D5" s="57"/>
      <c r="E5" s="57"/>
      <c r="F5" s="57"/>
      <c r="G5" s="57"/>
      <c r="H5" s="57"/>
    </row>
    <row r="6" spans="1:8" ht="33.75" customHeight="1" x14ac:dyDescent="0.25">
      <c r="A6" s="58" t="s">
        <v>205</v>
      </c>
      <c r="B6" s="58"/>
      <c r="C6" s="58"/>
      <c r="D6" s="58"/>
      <c r="E6" s="58"/>
      <c r="F6" s="58"/>
      <c r="G6" s="58"/>
      <c r="H6" s="58"/>
    </row>
    <row r="7" spans="1:8" s="8" customFormat="1" x14ac:dyDescent="0.2">
      <c r="A7" s="25"/>
      <c r="B7" s="25"/>
      <c r="C7" s="25"/>
      <c r="D7" s="25"/>
      <c r="E7" s="25"/>
      <c r="F7" s="26"/>
      <c r="G7" s="22"/>
      <c r="H7" s="26" t="s">
        <v>1</v>
      </c>
    </row>
    <row r="8" spans="1:8" x14ac:dyDescent="0.2">
      <c r="A8" s="27" t="s">
        <v>2</v>
      </c>
      <c r="B8" s="52" t="s">
        <v>3</v>
      </c>
      <c r="C8" s="53"/>
      <c r="D8" s="53"/>
      <c r="E8" s="54"/>
      <c r="F8" s="28" t="s">
        <v>97</v>
      </c>
      <c r="G8" s="29" t="s">
        <v>100</v>
      </c>
      <c r="H8" s="29" t="s">
        <v>152</v>
      </c>
    </row>
    <row r="9" spans="1:8" s="6" customFormat="1" ht="25.5" x14ac:dyDescent="0.2">
      <c r="A9" s="11" t="s">
        <v>36</v>
      </c>
      <c r="B9" s="12" t="s">
        <v>4</v>
      </c>
      <c r="C9" s="13" t="s">
        <v>5</v>
      </c>
      <c r="D9" s="13" t="s">
        <v>6</v>
      </c>
      <c r="E9" s="14" t="s">
        <v>4</v>
      </c>
      <c r="F9" s="30">
        <f>F10+F12+F15+F20+F24+F26+F32+F37+F39+F42</f>
        <v>145803973.59999999</v>
      </c>
      <c r="G9" s="30">
        <f>G10+G12+G15+G20+G24+G26+G32+G37+G39+G42</f>
        <v>143476000</v>
      </c>
      <c r="H9" s="30">
        <f>H10+H12+H15+H20+H24+H26+H32+H37+H39+H42</f>
        <v>157692000</v>
      </c>
    </row>
    <row r="10" spans="1:8" s="6" customFormat="1" x14ac:dyDescent="0.2">
      <c r="A10" s="11" t="s">
        <v>37</v>
      </c>
      <c r="B10" s="12" t="s">
        <v>4</v>
      </c>
      <c r="C10" s="13" t="s">
        <v>7</v>
      </c>
      <c r="D10" s="13" t="s">
        <v>6</v>
      </c>
      <c r="E10" s="14" t="s">
        <v>4</v>
      </c>
      <c r="F10" s="30">
        <f>F11</f>
        <v>73678000</v>
      </c>
      <c r="G10" s="30">
        <f>G11</f>
        <v>71060000</v>
      </c>
      <c r="H10" s="30">
        <f>H11</f>
        <v>75310000</v>
      </c>
    </row>
    <row r="11" spans="1:8" ht="263.25" customHeight="1" x14ac:dyDescent="0.2">
      <c r="A11" s="3" t="s">
        <v>184</v>
      </c>
      <c r="B11" s="4" t="s">
        <v>4</v>
      </c>
      <c r="C11" s="1" t="s">
        <v>8</v>
      </c>
      <c r="D11" s="1" t="s">
        <v>6</v>
      </c>
      <c r="E11" s="2" t="s">
        <v>9</v>
      </c>
      <c r="F11" s="15">
        <v>73678000</v>
      </c>
      <c r="G11" s="16">
        <v>71060000</v>
      </c>
      <c r="H11" s="16">
        <v>75310000</v>
      </c>
    </row>
    <row r="12" spans="1:8" s="6" customFormat="1" ht="51" x14ac:dyDescent="0.2">
      <c r="A12" s="11" t="s">
        <v>38</v>
      </c>
      <c r="B12" s="12" t="s">
        <v>4</v>
      </c>
      <c r="C12" s="13" t="s">
        <v>10</v>
      </c>
      <c r="D12" s="13" t="s">
        <v>6</v>
      </c>
      <c r="E12" s="14" t="s">
        <v>4</v>
      </c>
      <c r="F12" s="30">
        <f>F13+F14</f>
        <v>31014000</v>
      </c>
      <c r="G12" s="30">
        <f>G13+G14</f>
        <v>32141000</v>
      </c>
      <c r="H12" s="30">
        <f>H13+H14</f>
        <v>40798000</v>
      </c>
    </row>
    <row r="13" spans="1:8" ht="140.25" x14ac:dyDescent="0.2">
      <c r="A13" s="3" t="s">
        <v>162</v>
      </c>
      <c r="B13" s="4" t="s">
        <v>4</v>
      </c>
      <c r="C13" s="1" t="s">
        <v>96</v>
      </c>
      <c r="D13" s="1" t="s">
        <v>6</v>
      </c>
      <c r="E13" s="2" t="s">
        <v>9</v>
      </c>
      <c r="F13" s="15">
        <v>25014000</v>
      </c>
      <c r="G13" s="15">
        <v>26141000</v>
      </c>
      <c r="H13" s="15">
        <v>34798000</v>
      </c>
    </row>
    <row r="14" spans="1:8" ht="140.25" x14ac:dyDescent="0.2">
      <c r="A14" s="3" t="s">
        <v>101</v>
      </c>
      <c r="B14" s="4" t="s">
        <v>4</v>
      </c>
      <c r="C14" s="1" t="s">
        <v>102</v>
      </c>
      <c r="D14" s="1" t="s">
        <v>6</v>
      </c>
      <c r="E14" s="2" t="s">
        <v>9</v>
      </c>
      <c r="F14" s="15">
        <v>6000000</v>
      </c>
      <c r="G14" s="15">
        <v>6000000</v>
      </c>
      <c r="H14" s="15">
        <v>6000000</v>
      </c>
    </row>
    <row r="15" spans="1:8" s="6" customFormat="1" ht="25.5" x14ac:dyDescent="0.2">
      <c r="A15" s="11" t="s">
        <v>39</v>
      </c>
      <c r="B15" s="12" t="s">
        <v>4</v>
      </c>
      <c r="C15" s="13" t="s">
        <v>11</v>
      </c>
      <c r="D15" s="13" t="s">
        <v>6</v>
      </c>
      <c r="E15" s="14" t="s">
        <v>4</v>
      </c>
      <c r="F15" s="30">
        <f>F16+F17+F18+F19</f>
        <v>14682000</v>
      </c>
      <c r="G15" s="30">
        <f t="shared" ref="G15:H15" si="0">G16+G17+G18+G19</f>
        <v>15600000</v>
      </c>
      <c r="H15" s="30">
        <f t="shared" si="0"/>
        <v>16674000</v>
      </c>
    </row>
    <row r="16" spans="1:8" s="6" customFormat="1" ht="42.75" customHeight="1" x14ac:dyDescent="0.2">
      <c r="A16" s="3" t="s">
        <v>200</v>
      </c>
      <c r="B16" s="4" t="s">
        <v>4</v>
      </c>
      <c r="C16" s="1" t="s">
        <v>201</v>
      </c>
      <c r="D16" s="1" t="s">
        <v>6</v>
      </c>
      <c r="E16" s="2" t="s">
        <v>9</v>
      </c>
      <c r="F16" s="15">
        <v>6000000</v>
      </c>
      <c r="G16" s="30"/>
      <c r="H16" s="30"/>
    </row>
    <row r="17" spans="1:8" ht="78.75" customHeight="1" x14ac:dyDescent="0.2">
      <c r="A17" s="3" t="s">
        <v>93</v>
      </c>
      <c r="B17" s="4" t="s">
        <v>4</v>
      </c>
      <c r="C17" s="1" t="s">
        <v>85</v>
      </c>
      <c r="D17" s="1" t="s">
        <v>6</v>
      </c>
      <c r="E17" s="2" t="s">
        <v>9</v>
      </c>
      <c r="F17" s="15">
        <v>3585000</v>
      </c>
      <c r="G17" s="16">
        <v>10268000</v>
      </c>
      <c r="H17" s="16">
        <v>11025000</v>
      </c>
    </row>
    <row r="18" spans="1:8" x14ac:dyDescent="0.2">
      <c r="A18" s="3" t="s">
        <v>40</v>
      </c>
      <c r="B18" s="4" t="s">
        <v>4</v>
      </c>
      <c r="C18" s="1" t="s">
        <v>12</v>
      </c>
      <c r="D18" s="1" t="s">
        <v>6</v>
      </c>
      <c r="E18" s="2" t="s">
        <v>9</v>
      </c>
      <c r="F18" s="15">
        <v>2500000</v>
      </c>
      <c r="G18" s="16">
        <v>2600000</v>
      </c>
      <c r="H18" s="16">
        <v>2750000</v>
      </c>
    </row>
    <row r="19" spans="1:8" ht="51" x14ac:dyDescent="0.2">
      <c r="A19" s="3" t="s">
        <v>104</v>
      </c>
      <c r="B19" s="4" t="s">
        <v>4</v>
      </c>
      <c r="C19" s="1" t="s">
        <v>103</v>
      </c>
      <c r="D19" s="1" t="s">
        <v>6</v>
      </c>
      <c r="E19" s="2" t="s">
        <v>9</v>
      </c>
      <c r="F19" s="15">
        <v>2597000</v>
      </c>
      <c r="G19" s="16">
        <v>2732000</v>
      </c>
      <c r="H19" s="16">
        <v>2899000</v>
      </c>
    </row>
    <row r="20" spans="1:8" ht="13.5" customHeight="1" x14ac:dyDescent="0.2">
      <c r="A20" s="31" t="s">
        <v>107</v>
      </c>
      <c r="B20" s="12" t="s">
        <v>4</v>
      </c>
      <c r="C20" s="13" t="s">
        <v>108</v>
      </c>
      <c r="D20" s="13" t="s">
        <v>6</v>
      </c>
      <c r="E20" s="14" t="s">
        <v>4</v>
      </c>
      <c r="F20" s="30">
        <f>F21+F22+F23</f>
        <v>13160000</v>
      </c>
      <c r="G20" s="30">
        <f>G21+G22+G23</f>
        <v>13310000</v>
      </c>
      <c r="H20" s="30">
        <f>H21+H22+H23</f>
        <v>13460000</v>
      </c>
    </row>
    <row r="21" spans="1:8" ht="52.5" customHeight="1" x14ac:dyDescent="0.2">
      <c r="A21" s="3" t="s">
        <v>106</v>
      </c>
      <c r="B21" s="4" t="s">
        <v>4</v>
      </c>
      <c r="C21" s="1" t="s">
        <v>105</v>
      </c>
      <c r="D21" s="1" t="s">
        <v>6</v>
      </c>
      <c r="E21" s="2" t="s">
        <v>9</v>
      </c>
      <c r="F21" s="15">
        <v>2430000</v>
      </c>
      <c r="G21" s="16">
        <v>2460000</v>
      </c>
      <c r="H21" s="16">
        <v>2490000</v>
      </c>
    </row>
    <row r="22" spans="1:8" ht="42" customHeight="1" x14ac:dyDescent="0.2">
      <c r="A22" s="3" t="s">
        <v>109</v>
      </c>
      <c r="B22" s="4" t="s">
        <v>4</v>
      </c>
      <c r="C22" s="1" t="s">
        <v>111</v>
      </c>
      <c r="D22" s="1" t="s">
        <v>6</v>
      </c>
      <c r="E22" s="2" t="s">
        <v>9</v>
      </c>
      <c r="F22" s="15">
        <v>4000000</v>
      </c>
      <c r="G22" s="15">
        <v>4000000</v>
      </c>
      <c r="H22" s="15">
        <v>4000000</v>
      </c>
    </row>
    <row r="23" spans="1:8" ht="51" x14ac:dyDescent="0.2">
      <c r="A23" s="3" t="s">
        <v>110</v>
      </c>
      <c r="B23" s="4" t="s">
        <v>4</v>
      </c>
      <c r="C23" s="1" t="s">
        <v>112</v>
      </c>
      <c r="D23" s="1" t="s">
        <v>6</v>
      </c>
      <c r="E23" s="2" t="s">
        <v>9</v>
      </c>
      <c r="F23" s="15">
        <v>6730000</v>
      </c>
      <c r="G23" s="16">
        <v>6850000</v>
      </c>
      <c r="H23" s="16">
        <v>6970000</v>
      </c>
    </row>
    <row r="24" spans="1:8" s="6" customFormat="1" x14ac:dyDescent="0.2">
      <c r="A24" s="11" t="s">
        <v>41</v>
      </c>
      <c r="B24" s="12" t="s">
        <v>4</v>
      </c>
      <c r="C24" s="13" t="s">
        <v>13</v>
      </c>
      <c r="D24" s="13" t="s">
        <v>6</v>
      </c>
      <c r="E24" s="14" t="s">
        <v>4</v>
      </c>
      <c r="F24" s="30">
        <f>F25</f>
        <v>2441000</v>
      </c>
      <c r="G24" s="30">
        <f>G25</f>
        <v>1620000</v>
      </c>
      <c r="H24" s="30">
        <f>H25</f>
        <v>1620000</v>
      </c>
    </row>
    <row r="25" spans="1:8" ht="63.75" x14ac:dyDescent="0.2">
      <c r="A25" s="3" t="s">
        <v>42</v>
      </c>
      <c r="B25" s="4" t="s">
        <v>4</v>
      </c>
      <c r="C25" s="1" t="s">
        <v>14</v>
      </c>
      <c r="D25" s="1" t="s">
        <v>6</v>
      </c>
      <c r="E25" s="2" t="s">
        <v>9</v>
      </c>
      <c r="F25" s="15">
        <v>2441000</v>
      </c>
      <c r="G25" s="15">
        <v>1620000</v>
      </c>
      <c r="H25" s="15">
        <v>1620000</v>
      </c>
    </row>
    <row r="26" spans="1:8" s="6" customFormat="1" ht="63.75" x14ac:dyDescent="0.2">
      <c r="A26" s="11" t="s">
        <v>43</v>
      </c>
      <c r="B26" s="12" t="s">
        <v>4</v>
      </c>
      <c r="C26" s="13" t="s">
        <v>15</v>
      </c>
      <c r="D26" s="13" t="s">
        <v>6</v>
      </c>
      <c r="E26" s="14" t="s">
        <v>4</v>
      </c>
      <c r="F26" s="30">
        <f>F27+F28+F29+F30+F31</f>
        <v>4889400</v>
      </c>
      <c r="G26" s="30">
        <f>G28+G29+G31</f>
        <v>3748000</v>
      </c>
      <c r="H26" s="30">
        <f>H28+H29+H31</f>
        <v>3748000</v>
      </c>
    </row>
    <row r="27" spans="1:8" s="6" customFormat="1" ht="45" customHeight="1" x14ac:dyDescent="0.2">
      <c r="A27" s="3" t="s">
        <v>190</v>
      </c>
      <c r="B27" s="4" t="s">
        <v>4</v>
      </c>
      <c r="C27" s="1" t="s">
        <v>189</v>
      </c>
      <c r="D27" s="1" t="s">
        <v>6</v>
      </c>
      <c r="E27" s="2" t="s">
        <v>16</v>
      </c>
      <c r="F27" s="15">
        <v>160000</v>
      </c>
      <c r="G27" s="30"/>
      <c r="H27" s="30"/>
    </row>
    <row r="28" spans="1:8" ht="92.25" customHeight="1" x14ac:dyDescent="0.2">
      <c r="A28" s="3" t="s">
        <v>114</v>
      </c>
      <c r="B28" s="4" t="s">
        <v>4</v>
      </c>
      <c r="C28" s="1" t="s">
        <v>113</v>
      </c>
      <c r="D28" s="1" t="s">
        <v>6</v>
      </c>
      <c r="E28" s="2" t="s">
        <v>16</v>
      </c>
      <c r="F28" s="15">
        <v>2441000</v>
      </c>
      <c r="G28" s="15">
        <v>2441000</v>
      </c>
      <c r="H28" s="15">
        <v>2441000</v>
      </c>
    </row>
    <row r="29" spans="1:8" ht="76.5" x14ac:dyDescent="0.2">
      <c r="A29" s="3" t="s">
        <v>116</v>
      </c>
      <c r="B29" s="4" t="s">
        <v>4</v>
      </c>
      <c r="C29" s="1" t="s">
        <v>115</v>
      </c>
      <c r="D29" s="1" t="s">
        <v>6</v>
      </c>
      <c r="E29" s="2" t="s">
        <v>16</v>
      </c>
      <c r="F29" s="15">
        <v>1000000</v>
      </c>
      <c r="G29" s="15">
        <v>1000000</v>
      </c>
      <c r="H29" s="15">
        <v>1000000</v>
      </c>
    </row>
    <row r="30" spans="1:8" ht="63.75" x14ac:dyDescent="0.2">
      <c r="A30" s="3" t="s">
        <v>191</v>
      </c>
      <c r="B30" s="4" t="s">
        <v>4</v>
      </c>
      <c r="C30" s="1" t="s">
        <v>192</v>
      </c>
      <c r="D30" s="1" t="s">
        <v>6</v>
      </c>
      <c r="E30" s="2" t="s">
        <v>16</v>
      </c>
      <c r="F30" s="15">
        <v>981400</v>
      </c>
      <c r="G30" s="15"/>
      <c r="H30" s="15"/>
    </row>
    <row r="31" spans="1:8" ht="89.25" x14ac:dyDescent="0.2">
      <c r="A31" s="3" t="s">
        <v>118</v>
      </c>
      <c r="B31" s="4" t="s">
        <v>4</v>
      </c>
      <c r="C31" s="1" t="s">
        <v>117</v>
      </c>
      <c r="D31" s="1" t="s">
        <v>6</v>
      </c>
      <c r="E31" s="2" t="s">
        <v>16</v>
      </c>
      <c r="F31" s="15">
        <v>307000</v>
      </c>
      <c r="G31" s="15">
        <v>307000</v>
      </c>
      <c r="H31" s="15">
        <v>307000</v>
      </c>
    </row>
    <row r="32" spans="1:8" s="6" customFormat="1" ht="25.5" x14ac:dyDescent="0.2">
      <c r="A32" s="11" t="s">
        <v>44</v>
      </c>
      <c r="B32" s="12" t="s">
        <v>4</v>
      </c>
      <c r="C32" s="13" t="s">
        <v>17</v>
      </c>
      <c r="D32" s="13" t="s">
        <v>6</v>
      </c>
      <c r="E32" s="14" t="s">
        <v>4</v>
      </c>
      <c r="F32" s="30">
        <f>F33+F34+F35+F36</f>
        <v>849000</v>
      </c>
      <c r="G32" s="30">
        <f>G33+G34+G35+G36</f>
        <v>854000</v>
      </c>
      <c r="H32" s="30">
        <f>H33+H34+H35+H36</f>
        <v>865000</v>
      </c>
    </row>
    <row r="33" spans="1:8" s="6" customFormat="1" ht="38.25" x14ac:dyDescent="0.2">
      <c r="A33" s="3" t="s">
        <v>67</v>
      </c>
      <c r="B33" s="4" t="s">
        <v>4</v>
      </c>
      <c r="C33" s="1" t="s">
        <v>68</v>
      </c>
      <c r="D33" s="1" t="s">
        <v>6</v>
      </c>
      <c r="E33" s="2" t="s">
        <v>16</v>
      </c>
      <c r="F33" s="15">
        <v>165000</v>
      </c>
      <c r="G33" s="15">
        <v>165000</v>
      </c>
      <c r="H33" s="15">
        <v>165000</v>
      </c>
    </row>
    <row r="34" spans="1:8" s="6" customFormat="1" ht="25.5" x14ac:dyDescent="0.2">
      <c r="A34" s="3" t="s">
        <v>69</v>
      </c>
      <c r="B34" s="4" t="s">
        <v>4</v>
      </c>
      <c r="C34" s="1" t="s">
        <v>70</v>
      </c>
      <c r="D34" s="1" t="s">
        <v>6</v>
      </c>
      <c r="E34" s="2" t="s">
        <v>16</v>
      </c>
      <c r="F34" s="15">
        <v>200000</v>
      </c>
      <c r="G34" s="15">
        <v>200000</v>
      </c>
      <c r="H34" s="15">
        <v>200000</v>
      </c>
    </row>
    <row r="35" spans="1:8" s="6" customFormat="1" ht="15" customHeight="1" x14ac:dyDescent="0.2">
      <c r="A35" s="3" t="s">
        <v>94</v>
      </c>
      <c r="B35" s="4" t="s">
        <v>4</v>
      </c>
      <c r="C35" s="1" t="s">
        <v>71</v>
      </c>
      <c r="D35" s="1" t="s">
        <v>6</v>
      </c>
      <c r="E35" s="2" t="s">
        <v>16</v>
      </c>
      <c r="F35" s="15">
        <v>200000</v>
      </c>
      <c r="G35" s="16">
        <v>200000</v>
      </c>
      <c r="H35" s="16">
        <v>200000</v>
      </c>
    </row>
    <row r="36" spans="1:8" ht="27" customHeight="1" x14ac:dyDescent="0.2">
      <c r="A36" s="3" t="s">
        <v>95</v>
      </c>
      <c r="B36" s="4" t="s">
        <v>4</v>
      </c>
      <c r="C36" s="1" t="s">
        <v>72</v>
      </c>
      <c r="D36" s="1" t="s">
        <v>6</v>
      </c>
      <c r="E36" s="2" t="s">
        <v>16</v>
      </c>
      <c r="F36" s="15">
        <v>284000</v>
      </c>
      <c r="G36" s="15">
        <v>289000</v>
      </c>
      <c r="H36" s="15">
        <v>300000</v>
      </c>
    </row>
    <row r="37" spans="1:8" s="6" customFormat="1" ht="56.25" customHeight="1" x14ac:dyDescent="0.2">
      <c r="A37" s="11" t="s">
        <v>196</v>
      </c>
      <c r="B37" s="12" t="s">
        <v>4</v>
      </c>
      <c r="C37" s="13" t="s">
        <v>18</v>
      </c>
      <c r="D37" s="13" t="s">
        <v>6</v>
      </c>
      <c r="E37" s="14" t="s">
        <v>4</v>
      </c>
      <c r="F37" s="30">
        <f>F38</f>
        <v>2100000</v>
      </c>
      <c r="G37" s="30">
        <f>G38</f>
        <v>2150000</v>
      </c>
      <c r="H37" s="30">
        <f>H38</f>
        <v>2220000</v>
      </c>
    </row>
    <row r="38" spans="1:8" ht="25.5" x14ac:dyDescent="0.2">
      <c r="A38" s="3" t="s">
        <v>119</v>
      </c>
      <c r="B38" s="4" t="s">
        <v>4</v>
      </c>
      <c r="C38" s="1" t="s">
        <v>120</v>
      </c>
      <c r="D38" s="1" t="s">
        <v>6</v>
      </c>
      <c r="E38" s="2" t="s">
        <v>19</v>
      </c>
      <c r="F38" s="15">
        <v>2100000</v>
      </c>
      <c r="G38" s="15">
        <v>2150000</v>
      </c>
      <c r="H38" s="15">
        <v>2220000</v>
      </c>
    </row>
    <row r="39" spans="1:8" ht="38.25" x14ac:dyDescent="0.2">
      <c r="A39" s="11" t="s">
        <v>82</v>
      </c>
      <c r="B39" s="12" t="s">
        <v>4</v>
      </c>
      <c r="C39" s="13" t="s">
        <v>83</v>
      </c>
      <c r="D39" s="13" t="s">
        <v>6</v>
      </c>
      <c r="E39" s="14" t="s">
        <v>4</v>
      </c>
      <c r="F39" s="30">
        <f>F41+F40</f>
        <v>2903573.6</v>
      </c>
      <c r="G39" s="30">
        <f>G41+G40</f>
        <v>2903000</v>
      </c>
      <c r="H39" s="30">
        <f>H41+H40</f>
        <v>2903000</v>
      </c>
    </row>
    <row r="40" spans="1:8" ht="105" customHeight="1" x14ac:dyDescent="0.2">
      <c r="A40" s="3" t="s">
        <v>153</v>
      </c>
      <c r="B40" s="4" t="s">
        <v>4</v>
      </c>
      <c r="C40" s="1" t="s">
        <v>154</v>
      </c>
      <c r="D40" s="1" t="s">
        <v>6</v>
      </c>
      <c r="E40" s="2" t="s">
        <v>165</v>
      </c>
      <c r="F40" s="15">
        <v>1191000</v>
      </c>
      <c r="G40" s="15">
        <v>1191000</v>
      </c>
      <c r="H40" s="15">
        <v>1191000</v>
      </c>
    </row>
    <row r="41" spans="1:8" ht="56.25" customHeight="1" x14ac:dyDescent="0.2">
      <c r="A41" s="3" t="s">
        <v>122</v>
      </c>
      <c r="B41" s="4" t="s">
        <v>4</v>
      </c>
      <c r="C41" s="1" t="s">
        <v>121</v>
      </c>
      <c r="D41" s="1" t="s">
        <v>6</v>
      </c>
      <c r="E41" s="2" t="s">
        <v>84</v>
      </c>
      <c r="F41" s="15">
        <v>1712573.6</v>
      </c>
      <c r="G41" s="15">
        <v>1712000</v>
      </c>
      <c r="H41" s="15">
        <v>1712000</v>
      </c>
    </row>
    <row r="42" spans="1:8" s="6" customFormat="1" ht="25.5" x14ac:dyDescent="0.2">
      <c r="A42" s="11" t="s">
        <v>45</v>
      </c>
      <c r="B42" s="12" t="s">
        <v>4</v>
      </c>
      <c r="C42" s="13" t="s">
        <v>20</v>
      </c>
      <c r="D42" s="13" t="s">
        <v>6</v>
      </c>
      <c r="E42" s="14" t="s">
        <v>4</v>
      </c>
      <c r="F42" s="30">
        <f>F43</f>
        <v>87000</v>
      </c>
      <c r="G42" s="30">
        <f>G43</f>
        <v>90000</v>
      </c>
      <c r="H42" s="30">
        <f>H43</f>
        <v>94000</v>
      </c>
    </row>
    <row r="43" spans="1:8" ht="119.25" customHeight="1" x14ac:dyDescent="0.2">
      <c r="A43" s="3" t="s">
        <v>166</v>
      </c>
      <c r="B43" s="4" t="s">
        <v>4</v>
      </c>
      <c r="C43" s="1" t="s">
        <v>123</v>
      </c>
      <c r="D43" s="1" t="s">
        <v>6</v>
      </c>
      <c r="E43" s="2" t="s">
        <v>21</v>
      </c>
      <c r="F43" s="15">
        <v>87000</v>
      </c>
      <c r="G43" s="16">
        <v>90000</v>
      </c>
      <c r="H43" s="16">
        <v>94000</v>
      </c>
    </row>
    <row r="44" spans="1:8" ht="26.25" customHeight="1" x14ac:dyDescent="0.2">
      <c r="A44" s="11" t="s">
        <v>46</v>
      </c>
      <c r="B44" s="12" t="s">
        <v>4</v>
      </c>
      <c r="C44" s="13" t="s">
        <v>22</v>
      </c>
      <c r="D44" s="13" t="s">
        <v>6</v>
      </c>
      <c r="E44" s="14" t="s">
        <v>4</v>
      </c>
      <c r="F44" s="30">
        <f>F45</f>
        <v>433551656.59999996</v>
      </c>
      <c r="G44" s="30">
        <f>G45</f>
        <v>326926020.58000004</v>
      </c>
      <c r="H44" s="30">
        <f>H45</f>
        <v>320963459.88</v>
      </c>
    </row>
    <row r="45" spans="1:8" ht="51" x14ac:dyDescent="0.2">
      <c r="A45" s="11" t="s">
        <v>47</v>
      </c>
      <c r="B45" s="12" t="s">
        <v>4</v>
      </c>
      <c r="C45" s="13" t="s">
        <v>23</v>
      </c>
      <c r="D45" s="13" t="s">
        <v>6</v>
      </c>
      <c r="E45" s="14" t="s">
        <v>4</v>
      </c>
      <c r="F45" s="30">
        <f>F46+F49+F72+F92</f>
        <v>433551656.59999996</v>
      </c>
      <c r="G45" s="30">
        <f>G46+G49+G72+G92</f>
        <v>326926020.58000004</v>
      </c>
      <c r="H45" s="30">
        <f>H46+H49+H72+H92</f>
        <v>320963459.88</v>
      </c>
    </row>
    <row r="46" spans="1:8" ht="25.5" x14ac:dyDescent="0.2">
      <c r="A46" s="32" t="s">
        <v>60</v>
      </c>
      <c r="B46" s="12" t="s">
        <v>4</v>
      </c>
      <c r="C46" s="13" t="s">
        <v>61</v>
      </c>
      <c r="D46" s="13" t="s">
        <v>6</v>
      </c>
      <c r="E46" s="14" t="s">
        <v>73</v>
      </c>
      <c r="F46" s="30">
        <f>F47+F48</f>
        <v>156919800</v>
      </c>
      <c r="G46" s="30">
        <f t="shared" ref="G46:H46" si="1">G47+G48</f>
        <v>117328000</v>
      </c>
      <c r="H46" s="30">
        <f t="shared" si="1"/>
        <v>110325000</v>
      </c>
    </row>
    <row r="47" spans="1:8" ht="40.5" customHeight="1" x14ac:dyDescent="0.2">
      <c r="A47" s="3" t="s">
        <v>125</v>
      </c>
      <c r="B47" s="4" t="s">
        <v>4</v>
      </c>
      <c r="C47" s="1" t="s">
        <v>124</v>
      </c>
      <c r="D47" s="1" t="s">
        <v>6</v>
      </c>
      <c r="E47" s="2" t="s">
        <v>73</v>
      </c>
      <c r="F47" s="15">
        <v>143108000</v>
      </c>
      <c r="G47" s="16">
        <v>117328000</v>
      </c>
      <c r="H47" s="16">
        <v>110325000</v>
      </c>
    </row>
    <row r="48" spans="1:8" ht="46.5" customHeight="1" x14ac:dyDescent="0.2">
      <c r="A48" s="3" t="s">
        <v>195</v>
      </c>
      <c r="B48" s="4" t="s">
        <v>4</v>
      </c>
      <c r="C48" s="1" t="s">
        <v>197</v>
      </c>
      <c r="D48" s="1" t="s">
        <v>6</v>
      </c>
      <c r="E48" s="2" t="s">
        <v>73</v>
      </c>
      <c r="F48" s="15">
        <v>13811800</v>
      </c>
      <c r="G48" s="16"/>
      <c r="H48" s="16"/>
    </row>
    <row r="49" spans="1:8" ht="38.25" x14ac:dyDescent="0.2">
      <c r="A49" s="32" t="s">
        <v>62</v>
      </c>
      <c r="B49" s="12" t="s">
        <v>4</v>
      </c>
      <c r="C49" s="13" t="s">
        <v>63</v>
      </c>
      <c r="D49" s="13" t="s">
        <v>6</v>
      </c>
      <c r="E49" s="14" t="s">
        <v>73</v>
      </c>
      <c r="F49" s="30">
        <f>F50+F51+F52+F53+F54+F55+F56</f>
        <v>100098020.89</v>
      </c>
      <c r="G49" s="30">
        <f t="shared" ref="G49:H49" si="2">G50+G51+G52+G53+G54+G55+G56</f>
        <v>43759957</v>
      </c>
      <c r="H49" s="30">
        <f t="shared" si="2"/>
        <v>43471627</v>
      </c>
    </row>
    <row r="50" spans="1:8" ht="26.25" customHeight="1" x14ac:dyDescent="0.2">
      <c r="A50" s="33" t="s">
        <v>181</v>
      </c>
      <c r="B50" s="4" t="s">
        <v>4</v>
      </c>
      <c r="C50" s="1" t="s">
        <v>126</v>
      </c>
      <c r="D50" s="1" t="s">
        <v>180</v>
      </c>
      <c r="E50" s="2" t="s">
        <v>73</v>
      </c>
      <c r="F50" s="15">
        <v>20272963.300000001</v>
      </c>
      <c r="G50" s="16">
        <v>25151000</v>
      </c>
      <c r="H50" s="16">
        <v>25330000</v>
      </c>
    </row>
    <row r="51" spans="1:8" ht="66" customHeight="1" x14ac:dyDescent="0.2">
      <c r="A51" s="47" t="s">
        <v>198</v>
      </c>
      <c r="B51" s="4" t="s">
        <v>4</v>
      </c>
      <c r="C51" s="1" t="s">
        <v>126</v>
      </c>
      <c r="D51" s="1" t="s">
        <v>202</v>
      </c>
      <c r="E51" s="2" t="s">
        <v>73</v>
      </c>
      <c r="F51" s="34">
        <v>4673036.7</v>
      </c>
      <c r="G51" s="16"/>
      <c r="H51" s="16"/>
    </row>
    <row r="52" spans="1:8" ht="80.25" customHeight="1" x14ac:dyDescent="0.2">
      <c r="A52" s="9" t="s">
        <v>128</v>
      </c>
      <c r="B52" s="4" t="s">
        <v>4</v>
      </c>
      <c r="C52" s="1" t="s">
        <v>127</v>
      </c>
      <c r="D52" s="1" t="s">
        <v>6</v>
      </c>
      <c r="E52" s="2" t="s">
        <v>73</v>
      </c>
      <c r="F52" s="34">
        <v>8495000</v>
      </c>
      <c r="G52" s="16">
        <v>7652000</v>
      </c>
      <c r="H52" s="16">
        <v>7344000</v>
      </c>
    </row>
    <row r="53" spans="1:8" ht="53.25" customHeight="1" x14ac:dyDescent="0.2">
      <c r="A53" s="9" t="s">
        <v>185</v>
      </c>
      <c r="B53" s="4" t="s">
        <v>4</v>
      </c>
      <c r="C53" s="1" t="s">
        <v>186</v>
      </c>
      <c r="D53" s="1" t="s">
        <v>6</v>
      </c>
      <c r="E53" s="2" t="s">
        <v>73</v>
      </c>
      <c r="F53" s="34">
        <v>101010.1</v>
      </c>
      <c r="G53" s="16"/>
      <c r="H53" s="16"/>
    </row>
    <row r="54" spans="1:8" ht="40.5" customHeight="1" x14ac:dyDescent="0.2">
      <c r="A54" s="9" t="s">
        <v>170</v>
      </c>
      <c r="B54" s="4" t="s">
        <v>4</v>
      </c>
      <c r="C54" s="1" t="s">
        <v>171</v>
      </c>
      <c r="D54" s="1" t="s">
        <v>6</v>
      </c>
      <c r="E54" s="2" t="s">
        <v>73</v>
      </c>
      <c r="F54" s="34">
        <v>5367578.2699999996</v>
      </c>
      <c r="G54" s="16">
        <v>3996957</v>
      </c>
      <c r="H54" s="16">
        <v>3837627</v>
      </c>
    </row>
    <row r="55" spans="1:8" ht="54.75" customHeight="1" x14ac:dyDescent="0.2">
      <c r="A55" s="9" t="s">
        <v>183</v>
      </c>
      <c r="B55" s="4" t="s">
        <v>4</v>
      </c>
      <c r="C55" s="36" t="s">
        <v>182</v>
      </c>
      <c r="D55" s="1" t="s">
        <v>6</v>
      </c>
      <c r="E55" s="2" t="s">
        <v>73</v>
      </c>
      <c r="F55" s="34">
        <v>177595</v>
      </c>
      <c r="G55" s="16"/>
      <c r="H55" s="16"/>
    </row>
    <row r="56" spans="1:8" s="5" customFormat="1" ht="25.5" x14ac:dyDescent="0.2">
      <c r="A56" s="3" t="s">
        <v>130</v>
      </c>
      <c r="B56" s="35" t="s">
        <v>4</v>
      </c>
      <c r="C56" s="36" t="s">
        <v>131</v>
      </c>
      <c r="D56" s="36" t="s">
        <v>6</v>
      </c>
      <c r="E56" s="37" t="s">
        <v>73</v>
      </c>
      <c r="F56" s="15">
        <f>SUM(F57:F71)</f>
        <v>61010837.519999996</v>
      </c>
      <c r="G56" s="15">
        <f>SUM(G57:G70)</f>
        <v>6960000</v>
      </c>
      <c r="H56" s="15">
        <f>SUM(H57:H70)</f>
        <v>6960000</v>
      </c>
    </row>
    <row r="57" spans="1:8" s="5" customFormat="1" ht="38.25" x14ac:dyDescent="0.2">
      <c r="A57" s="7" t="s">
        <v>129</v>
      </c>
      <c r="B57" s="4" t="s">
        <v>4</v>
      </c>
      <c r="C57" s="1" t="s">
        <v>131</v>
      </c>
      <c r="D57" s="1" t="s">
        <v>75</v>
      </c>
      <c r="E57" s="2" t="s">
        <v>73</v>
      </c>
      <c r="F57" s="15">
        <v>536000</v>
      </c>
      <c r="G57" s="16">
        <v>0</v>
      </c>
      <c r="H57" s="16">
        <v>0</v>
      </c>
    </row>
    <row r="58" spans="1:8" ht="89.25" x14ac:dyDescent="0.2">
      <c r="A58" s="7" t="s">
        <v>48</v>
      </c>
      <c r="B58" s="4" t="s">
        <v>4</v>
      </c>
      <c r="C58" s="1" t="s">
        <v>131</v>
      </c>
      <c r="D58" s="1" t="s">
        <v>24</v>
      </c>
      <c r="E58" s="2" t="s">
        <v>73</v>
      </c>
      <c r="F58" s="15">
        <v>250000</v>
      </c>
      <c r="G58" s="16">
        <v>0</v>
      </c>
      <c r="H58" s="16">
        <v>0</v>
      </c>
    </row>
    <row r="59" spans="1:8" ht="51" x14ac:dyDescent="0.2">
      <c r="A59" s="7" t="s">
        <v>148</v>
      </c>
      <c r="B59" s="4" t="s">
        <v>4</v>
      </c>
      <c r="C59" s="1" t="s">
        <v>131</v>
      </c>
      <c r="D59" s="1" t="s">
        <v>25</v>
      </c>
      <c r="E59" s="2" t="s">
        <v>73</v>
      </c>
      <c r="F59" s="15">
        <v>176000</v>
      </c>
      <c r="G59" s="16">
        <v>70000</v>
      </c>
      <c r="H59" s="16">
        <v>70000</v>
      </c>
    </row>
    <row r="60" spans="1:8" ht="66" customHeight="1" x14ac:dyDescent="0.2">
      <c r="A60" s="7" t="s">
        <v>49</v>
      </c>
      <c r="B60" s="4" t="s">
        <v>4</v>
      </c>
      <c r="C60" s="1" t="s">
        <v>131</v>
      </c>
      <c r="D60" s="1" t="s">
        <v>35</v>
      </c>
      <c r="E60" s="2" t="s">
        <v>73</v>
      </c>
      <c r="F60" s="15">
        <v>161000</v>
      </c>
      <c r="G60" s="16">
        <v>64000</v>
      </c>
      <c r="H60" s="16">
        <v>64000</v>
      </c>
    </row>
    <row r="61" spans="1:8" ht="51.75" customHeight="1" x14ac:dyDescent="0.2">
      <c r="A61" s="7" t="s">
        <v>76</v>
      </c>
      <c r="B61" s="4" t="s">
        <v>4</v>
      </c>
      <c r="C61" s="1" t="s">
        <v>131</v>
      </c>
      <c r="D61" s="1" t="s">
        <v>77</v>
      </c>
      <c r="E61" s="2" t="s">
        <v>73</v>
      </c>
      <c r="F61" s="15">
        <v>80000</v>
      </c>
      <c r="G61" s="16">
        <v>32000</v>
      </c>
      <c r="H61" s="16">
        <v>32000</v>
      </c>
    </row>
    <row r="62" spans="1:8" ht="39" customHeight="1" x14ac:dyDescent="0.2">
      <c r="A62" s="7" t="s">
        <v>50</v>
      </c>
      <c r="B62" s="4" t="s">
        <v>4</v>
      </c>
      <c r="C62" s="1" t="s">
        <v>131</v>
      </c>
      <c r="D62" s="1" t="s">
        <v>31</v>
      </c>
      <c r="E62" s="2" t="s">
        <v>73</v>
      </c>
      <c r="F62" s="15">
        <v>4121687.5</v>
      </c>
      <c r="G62" s="15">
        <v>5971000</v>
      </c>
      <c r="H62" s="15">
        <v>5971000</v>
      </c>
    </row>
    <row r="63" spans="1:8" ht="140.25" x14ac:dyDescent="0.2">
      <c r="A63" s="7" t="s">
        <v>51</v>
      </c>
      <c r="B63" s="4" t="s">
        <v>4</v>
      </c>
      <c r="C63" s="1" t="s">
        <v>131</v>
      </c>
      <c r="D63" s="1" t="s">
        <v>33</v>
      </c>
      <c r="E63" s="2" t="s">
        <v>73</v>
      </c>
      <c r="F63" s="15">
        <v>431000</v>
      </c>
      <c r="G63" s="15">
        <v>431000</v>
      </c>
      <c r="H63" s="15">
        <v>431000</v>
      </c>
    </row>
    <row r="64" spans="1:8" ht="63.75" x14ac:dyDescent="0.2">
      <c r="A64" s="7" t="s">
        <v>86</v>
      </c>
      <c r="B64" s="4" t="s">
        <v>4</v>
      </c>
      <c r="C64" s="1" t="s">
        <v>131</v>
      </c>
      <c r="D64" s="1" t="s">
        <v>87</v>
      </c>
      <c r="E64" s="2" t="s">
        <v>73</v>
      </c>
      <c r="F64" s="15">
        <v>50000</v>
      </c>
      <c r="G64" s="16">
        <v>20000</v>
      </c>
      <c r="H64" s="16">
        <v>20000</v>
      </c>
    </row>
    <row r="65" spans="1:8" ht="51" x14ac:dyDescent="0.2">
      <c r="A65" s="7" t="s">
        <v>203</v>
      </c>
      <c r="B65" s="4" t="s">
        <v>4</v>
      </c>
      <c r="C65" s="1" t="s">
        <v>131</v>
      </c>
      <c r="D65" s="1" t="s">
        <v>204</v>
      </c>
      <c r="E65" s="2" t="s">
        <v>73</v>
      </c>
      <c r="F65" s="15">
        <v>6291060.0199999996</v>
      </c>
      <c r="G65" s="16"/>
      <c r="H65" s="16"/>
    </row>
    <row r="66" spans="1:8" ht="26.25" customHeight="1" x14ac:dyDescent="0.2">
      <c r="A66" s="7" t="s">
        <v>78</v>
      </c>
      <c r="B66" s="4" t="s">
        <v>4</v>
      </c>
      <c r="C66" s="1" t="s">
        <v>131</v>
      </c>
      <c r="D66" s="1" t="s">
        <v>79</v>
      </c>
      <c r="E66" s="2" t="s">
        <v>73</v>
      </c>
      <c r="F66" s="15">
        <v>853000</v>
      </c>
      <c r="G66" s="16">
        <v>341000</v>
      </c>
      <c r="H66" s="16">
        <v>341000</v>
      </c>
    </row>
    <row r="67" spans="1:8" ht="80.25" customHeight="1" x14ac:dyDescent="0.2">
      <c r="A67" s="7" t="s">
        <v>207</v>
      </c>
      <c r="B67" s="4" t="s">
        <v>4</v>
      </c>
      <c r="C67" s="1" t="s">
        <v>131</v>
      </c>
      <c r="D67" s="1" t="s">
        <v>193</v>
      </c>
      <c r="E67" s="2" t="s">
        <v>73</v>
      </c>
      <c r="F67" s="15">
        <v>300000</v>
      </c>
      <c r="G67" s="16"/>
      <c r="H67" s="16"/>
    </row>
    <row r="68" spans="1:8" ht="51" x14ac:dyDescent="0.2">
      <c r="A68" s="7" t="s">
        <v>167</v>
      </c>
      <c r="B68" s="4" t="s">
        <v>4</v>
      </c>
      <c r="C68" s="1" t="s">
        <v>131</v>
      </c>
      <c r="D68" s="1" t="s">
        <v>168</v>
      </c>
      <c r="E68" s="2" t="s">
        <v>73</v>
      </c>
      <c r="F68" s="15">
        <v>8970000</v>
      </c>
      <c r="G68" s="16">
        <v>0</v>
      </c>
      <c r="H68" s="16">
        <v>0</v>
      </c>
    </row>
    <row r="69" spans="1:8" ht="38.25" x14ac:dyDescent="0.2">
      <c r="A69" s="7" t="s">
        <v>88</v>
      </c>
      <c r="B69" s="4" t="s">
        <v>4</v>
      </c>
      <c r="C69" s="1" t="s">
        <v>131</v>
      </c>
      <c r="D69" s="1" t="s">
        <v>132</v>
      </c>
      <c r="E69" s="2" t="s">
        <v>73</v>
      </c>
      <c r="F69" s="15">
        <v>78000</v>
      </c>
      <c r="G69" s="16">
        <v>31000</v>
      </c>
      <c r="H69" s="16">
        <v>31000</v>
      </c>
    </row>
    <row r="70" spans="1:8" ht="51" x14ac:dyDescent="0.2">
      <c r="A70" s="7" t="s">
        <v>172</v>
      </c>
      <c r="B70" s="4" t="s">
        <v>4</v>
      </c>
      <c r="C70" s="1" t="s">
        <v>131</v>
      </c>
      <c r="D70" s="1" t="s">
        <v>173</v>
      </c>
      <c r="E70" s="2" t="s">
        <v>73</v>
      </c>
      <c r="F70" s="15">
        <v>36623090</v>
      </c>
      <c r="G70" s="16"/>
      <c r="H70" s="16"/>
    </row>
    <row r="71" spans="1:8" ht="51" x14ac:dyDescent="0.2">
      <c r="A71" s="7" t="s">
        <v>188</v>
      </c>
      <c r="B71" s="4" t="s">
        <v>4</v>
      </c>
      <c r="C71" s="1" t="s">
        <v>131</v>
      </c>
      <c r="D71" s="1" t="s">
        <v>187</v>
      </c>
      <c r="E71" s="2" t="s">
        <v>73</v>
      </c>
      <c r="F71" s="15">
        <v>2090000</v>
      </c>
      <c r="G71" s="16"/>
      <c r="H71" s="16"/>
    </row>
    <row r="72" spans="1:8" ht="25.5" x14ac:dyDescent="0.2">
      <c r="A72" s="32" t="s">
        <v>65</v>
      </c>
      <c r="B72" s="12" t="s">
        <v>4</v>
      </c>
      <c r="C72" s="13" t="s">
        <v>64</v>
      </c>
      <c r="D72" s="13" t="s">
        <v>6</v>
      </c>
      <c r="E72" s="14" t="s">
        <v>73</v>
      </c>
      <c r="F72" s="30">
        <f>F73+F74+F86+F87+F88+F89+F90+F91</f>
        <v>153767835.70999998</v>
      </c>
      <c r="G72" s="30">
        <f>G73+G74+G86+G87+G88+G89+G90+G91</f>
        <v>145679063.58000001</v>
      </c>
      <c r="H72" s="30">
        <f>H73+H74+H86+H87+H88+H89+H90+H91</f>
        <v>147007832.88</v>
      </c>
    </row>
    <row r="73" spans="1:8" ht="38.25" x14ac:dyDescent="0.2">
      <c r="A73" s="10" t="s">
        <v>134</v>
      </c>
      <c r="B73" s="4" t="s">
        <v>4</v>
      </c>
      <c r="C73" s="1" t="s">
        <v>133</v>
      </c>
      <c r="D73" s="1" t="s">
        <v>6</v>
      </c>
      <c r="E73" s="2" t="s">
        <v>73</v>
      </c>
      <c r="F73" s="15">
        <v>987000</v>
      </c>
      <c r="G73" s="15">
        <v>987000</v>
      </c>
      <c r="H73" s="15">
        <v>987000</v>
      </c>
    </row>
    <row r="74" spans="1:8" s="5" customFormat="1" ht="39.75" customHeight="1" x14ac:dyDescent="0.2">
      <c r="A74" s="3" t="s">
        <v>135</v>
      </c>
      <c r="B74" s="4" t="s">
        <v>4</v>
      </c>
      <c r="C74" s="1" t="s">
        <v>136</v>
      </c>
      <c r="D74" s="1" t="s">
        <v>6</v>
      </c>
      <c r="E74" s="2" t="s">
        <v>73</v>
      </c>
      <c r="F74" s="15">
        <f>SUM(F75:F85)</f>
        <v>143898800</v>
      </c>
      <c r="G74" s="15">
        <f>SUM(G75:G85)</f>
        <v>136991600</v>
      </c>
      <c r="H74" s="15">
        <f>SUM(H75:H85)</f>
        <v>136999600</v>
      </c>
    </row>
    <row r="75" spans="1:8" ht="66.75" customHeight="1" x14ac:dyDescent="0.2">
      <c r="A75" s="17" t="s">
        <v>52</v>
      </c>
      <c r="B75" s="4" t="s">
        <v>4</v>
      </c>
      <c r="C75" s="1" t="s">
        <v>136</v>
      </c>
      <c r="D75" s="1" t="s">
        <v>26</v>
      </c>
      <c r="E75" s="2" t="s">
        <v>73</v>
      </c>
      <c r="F75" s="15">
        <v>839000</v>
      </c>
      <c r="G75" s="38">
        <v>849000</v>
      </c>
      <c r="H75" s="38">
        <v>855000</v>
      </c>
    </row>
    <row r="76" spans="1:8" ht="79.5" customHeight="1" x14ac:dyDescent="0.2">
      <c r="A76" s="17" t="s">
        <v>0</v>
      </c>
      <c r="B76" s="4" t="s">
        <v>4</v>
      </c>
      <c r="C76" s="1" t="s">
        <v>136</v>
      </c>
      <c r="D76" s="1" t="s">
        <v>27</v>
      </c>
      <c r="E76" s="2" t="s">
        <v>73</v>
      </c>
      <c r="F76" s="15">
        <v>1000</v>
      </c>
      <c r="G76" s="15">
        <v>1000</v>
      </c>
      <c r="H76" s="15">
        <v>1000</v>
      </c>
    </row>
    <row r="77" spans="1:8" ht="142.5" customHeight="1" x14ac:dyDescent="0.2">
      <c r="A77" s="7" t="s">
        <v>58</v>
      </c>
      <c r="B77" s="39" t="s">
        <v>4</v>
      </c>
      <c r="C77" s="40" t="s">
        <v>136</v>
      </c>
      <c r="D77" s="40" t="s">
        <v>28</v>
      </c>
      <c r="E77" s="2" t="s">
        <v>73</v>
      </c>
      <c r="F77" s="15">
        <v>140564000</v>
      </c>
      <c r="G77" s="15">
        <v>133637000</v>
      </c>
      <c r="H77" s="15">
        <v>133637000</v>
      </c>
    </row>
    <row r="78" spans="1:8" ht="127.5" x14ac:dyDescent="0.2">
      <c r="A78" s="17" t="s">
        <v>53</v>
      </c>
      <c r="B78" s="4" t="s">
        <v>4</v>
      </c>
      <c r="C78" s="1" t="s">
        <v>136</v>
      </c>
      <c r="D78" s="1" t="s">
        <v>29</v>
      </c>
      <c r="E78" s="2" t="s">
        <v>73</v>
      </c>
      <c r="F78" s="15">
        <v>28800</v>
      </c>
      <c r="G78" s="15">
        <v>33600</v>
      </c>
      <c r="H78" s="15">
        <v>33600</v>
      </c>
    </row>
    <row r="79" spans="1:8" ht="51" x14ac:dyDescent="0.2">
      <c r="A79" s="17" t="s">
        <v>157</v>
      </c>
      <c r="B79" s="4" t="s">
        <v>4</v>
      </c>
      <c r="C79" s="1" t="s">
        <v>136</v>
      </c>
      <c r="D79" s="1" t="s">
        <v>158</v>
      </c>
      <c r="E79" s="2" t="s">
        <v>73</v>
      </c>
      <c r="F79" s="15">
        <v>0</v>
      </c>
      <c r="G79" s="15">
        <v>1000</v>
      </c>
      <c r="H79" s="15">
        <v>0</v>
      </c>
    </row>
    <row r="80" spans="1:8" ht="64.5" customHeight="1" x14ac:dyDescent="0.2">
      <c r="A80" s="17" t="s">
        <v>54</v>
      </c>
      <c r="B80" s="4" t="s">
        <v>4</v>
      </c>
      <c r="C80" s="1" t="s">
        <v>136</v>
      </c>
      <c r="D80" s="1" t="s">
        <v>32</v>
      </c>
      <c r="E80" s="2" t="s">
        <v>73</v>
      </c>
      <c r="F80" s="15">
        <v>416000</v>
      </c>
      <c r="G80" s="15">
        <v>416000</v>
      </c>
      <c r="H80" s="15">
        <v>416000</v>
      </c>
    </row>
    <row r="81" spans="1:8" ht="93" customHeight="1" x14ac:dyDescent="0.2">
      <c r="A81" s="7" t="s">
        <v>55</v>
      </c>
      <c r="B81" s="4" t="s">
        <v>4</v>
      </c>
      <c r="C81" s="1" t="s">
        <v>136</v>
      </c>
      <c r="D81" s="1" t="s">
        <v>34</v>
      </c>
      <c r="E81" s="2" t="s">
        <v>73</v>
      </c>
      <c r="F81" s="15">
        <v>1000000</v>
      </c>
      <c r="G81" s="15">
        <v>1000000</v>
      </c>
      <c r="H81" s="15">
        <v>1000000</v>
      </c>
    </row>
    <row r="82" spans="1:8" ht="92.25" customHeight="1" x14ac:dyDescent="0.2">
      <c r="A82" s="17" t="s">
        <v>80</v>
      </c>
      <c r="B82" s="4" t="s">
        <v>4</v>
      </c>
      <c r="C82" s="1" t="s">
        <v>136</v>
      </c>
      <c r="D82" s="1" t="s">
        <v>81</v>
      </c>
      <c r="E82" s="2" t="s">
        <v>73</v>
      </c>
      <c r="F82" s="15">
        <v>617000</v>
      </c>
      <c r="G82" s="15">
        <v>617000</v>
      </c>
      <c r="H82" s="15">
        <v>617000</v>
      </c>
    </row>
    <row r="83" spans="1:8" ht="102" x14ac:dyDescent="0.2">
      <c r="A83" s="17" t="s">
        <v>89</v>
      </c>
      <c r="B83" s="4" t="s">
        <v>4</v>
      </c>
      <c r="C83" s="1" t="s">
        <v>136</v>
      </c>
      <c r="D83" s="1" t="s">
        <v>90</v>
      </c>
      <c r="E83" s="2" t="s">
        <v>73</v>
      </c>
      <c r="F83" s="15">
        <v>286000</v>
      </c>
      <c r="G83" s="16">
        <v>286000</v>
      </c>
      <c r="H83" s="16">
        <v>286000</v>
      </c>
    </row>
    <row r="84" spans="1:8" ht="89.25" x14ac:dyDescent="0.2">
      <c r="A84" s="17" t="s">
        <v>98</v>
      </c>
      <c r="B84" s="4" t="s">
        <v>4</v>
      </c>
      <c r="C84" s="1" t="s">
        <v>136</v>
      </c>
      <c r="D84" s="1" t="s">
        <v>99</v>
      </c>
      <c r="E84" s="2" t="s">
        <v>73</v>
      </c>
      <c r="F84" s="15">
        <v>37000</v>
      </c>
      <c r="G84" s="16">
        <v>37000</v>
      </c>
      <c r="H84" s="16">
        <v>37000</v>
      </c>
    </row>
    <row r="85" spans="1:8" ht="104.25" customHeight="1" x14ac:dyDescent="0.2">
      <c r="A85" s="17" t="s">
        <v>174</v>
      </c>
      <c r="B85" s="4" t="s">
        <v>4</v>
      </c>
      <c r="C85" s="1" t="s">
        <v>136</v>
      </c>
      <c r="D85" s="1" t="s">
        <v>175</v>
      </c>
      <c r="E85" s="2" t="s">
        <v>73</v>
      </c>
      <c r="F85" s="15">
        <v>110000</v>
      </c>
      <c r="G85" s="16">
        <v>114000</v>
      </c>
      <c r="H85" s="16">
        <v>117000</v>
      </c>
    </row>
    <row r="86" spans="1:8" ht="94.5" customHeight="1" x14ac:dyDescent="0.2">
      <c r="A86" s="3" t="s">
        <v>141</v>
      </c>
      <c r="B86" s="4" t="s">
        <v>4</v>
      </c>
      <c r="C86" s="1" t="s">
        <v>137</v>
      </c>
      <c r="D86" s="1" t="s">
        <v>6</v>
      </c>
      <c r="E86" s="2" t="s">
        <v>73</v>
      </c>
      <c r="F86" s="15">
        <v>3375714.29</v>
      </c>
      <c r="G86" s="15">
        <v>3396000</v>
      </c>
      <c r="H86" s="15">
        <v>3396000</v>
      </c>
    </row>
    <row r="87" spans="1:8" ht="66" customHeight="1" x14ac:dyDescent="0.2">
      <c r="A87" s="3" t="s">
        <v>151</v>
      </c>
      <c r="B87" s="4" t="s">
        <v>4</v>
      </c>
      <c r="C87" s="1" t="s">
        <v>138</v>
      </c>
      <c r="D87" s="1" t="s">
        <v>6</v>
      </c>
      <c r="E87" s="2" t="s">
        <v>73</v>
      </c>
      <c r="F87" s="15">
        <v>2614854</v>
      </c>
      <c r="G87" s="16">
        <v>1307427</v>
      </c>
      <c r="H87" s="16">
        <v>2614854</v>
      </c>
    </row>
    <row r="88" spans="1:8" ht="79.5" customHeight="1" x14ac:dyDescent="0.2">
      <c r="A88" s="17" t="s">
        <v>155</v>
      </c>
      <c r="B88" s="4" t="s">
        <v>4</v>
      </c>
      <c r="C88" s="1" t="s">
        <v>138</v>
      </c>
      <c r="D88" s="1" t="s">
        <v>156</v>
      </c>
      <c r="E88" s="2" t="s">
        <v>73</v>
      </c>
      <c r="F88" s="15">
        <v>1307427</v>
      </c>
      <c r="G88" s="15">
        <v>1307427</v>
      </c>
      <c r="H88" s="15">
        <v>1307427</v>
      </c>
    </row>
    <row r="89" spans="1:8" ht="71.25" customHeight="1" x14ac:dyDescent="0.2">
      <c r="A89" s="3" t="s">
        <v>159</v>
      </c>
      <c r="B89" s="4" t="s">
        <v>4</v>
      </c>
      <c r="C89" s="1" t="s">
        <v>160</v>
      </c>
      <c r="D89" s="1" t="s">
        <v>6</v>
      </c>
      <c r="E89" s="2" t="s">
        <v>73</v>
      </c>
      <c r="F89" s="15">
        <v>427785</v>
      </c>
      <c r="G89" s="16">
        <v>465066</v>
      </c>
      <c r="H89" s="16">
        <v>480675</v>
      </c>
    </row>
    <row r="90" spans="1:8" s="5" customFormat="1" ht="76.5" x14ac:dyDescent="0.2">
      <c r="A90" s="3" t="s">
        <v>140</v>
      </c>
      <c r="B90" s="4" t="s">
        <v>4</v>
      </c>
      <c r="C90" s="1" t="s">
        <v>139</v>
      </c>
      <c r="D90" s="1" t="s">
        <v>6</v>
      </c>
      <c r="E90" s="2" t="s">
        <v>73</v>
      </c>
      <c r="F90" s="15">
        <v>3155.42</v>
      </c>
      <c r="G90" s="16">
        <v>37643.58</v>
      </c>
      <c r="H90" s="16">
        <v>2176.88</v>
      </c>
    </row>
    <row r="91" spans="1:8" s="5" customFormat="1" ht="38.25" x14ac:dyDescent="0.2">
      <c r="A91" s="3" t="s">
        <v>176</v>
      </c>
      <c r="B91" s="4" t="s">
        <v>4</v>
      </c>
      <c r="C91" s="1" t="s">
        <v>177</v>
      </c>
      <c r="D91" s="1" t="s">
        <v>6</v>
      </c>
      <c r="E91" s="2" t="s">
        <v>73</v>
      </c>
      <c r="F91" s="15">
        <v>1153100</v>
      </c>
      <c r="G91" s="16">
        <v>1186900</v>
      </c>
      <c r="H91" s="16">
        <v>1220100</v>
      </c>
    </row>
    <row r="92" spans="1:8" x14ac:dyDescent="0.2">
      <c r="A92" s="41" t="s">
        <v>56</v>
      </c>
      <c r="B92" s="12" t="s">
        <v>4</v>
      </c>
      <c r="C92" s="13" t="s">
        <v>66</v>
      </c>
      <c r="D92" s="13" t="s">
        <v>6</v>
      </c>
      <c r="E92" s="14" t="s">
        <v>73</v>
      </c>
      <c r="F92" s="30">
        <f>F93+F94+F95+F96</f>
        <v>22766000</v>
      </c>
      <c r="G92" s="30">
        <f>G93+G94+G95+G96</f>
        <v>20159000</v>
      </c>
      <c r="H92" s="30">
        <f>H93+H94+H95+H96</f>
        <v>20159000</v>
      </c>
    </row>
    <row r="93" spans="1:8" ht="194.25" customHeight="1" x14ac:dyDescent="0.2">
      <c r="A93" s="42" t="s">
        <v>178</v>
      </c>
      <c r="B93" s="4" t="s">
        <v>4</v>
      </c>
      <c r="C93" s="1" t="s">
        <v>179</v>
      </c>
      <c r="D93" s="1" t="s">
        <v>6</v>
      </c>
      <c r="E93" s="2" t="s">
        <v>73</v>
      </c>
      <c r="F93" s="15">
        <v>391000</v>
      </c>
      <c r="G93" s="15">
        <v>391000</v>
      </c>
      <c r="H93" s="15">
        <v>391000</v>
      </c>
    </row>
    <row r="94" spans="1:8" ht="93" customHeight="1" x14ac:dyDescent="0.2">
      <c r="A94" s="42" t="s">
        <v>146</v>
      </c>
      <c r="B94" s="4" t="s">
        <v>4</v>
      </c>
      <c r="C94" s="1" t="s">
        <v>147</v>
      </c>
      <c r="D94" s="1" t="s">
        <v>6</v>
      </c>
      <c r="E94" s="2" t="s">
        <v>73</v>
      </c>
      <c r="F94" s="15">
        <v>1203000</v>
      </c>
      <c r="G94" s="15">
        <v>1212000</v>
      </c>
      <c r="H94" s="15">
        <v>1212000</v>
      </c>
    </row>
    <row r="95" spans="1:8" ht="144.75" customHeight="1" x14ac:dyDescent="0.2">
      <c r="A95" s="10" t="s">
        <v>145</v>
      </c>
      <c r="B95" s="4" t="s">
        <v>4</v>
      </c>
      <c r="C95" s="1" t="s">
        <v>143</v>
      </c>
      <c r="D95" s="1" t="s">
        <v>6</v>
      </c>
      <c r="E95" s="2" t="s">
        <v>73</v>
      </c>
      <c r="F95" s="15">
        <v>12812000</v>
      </c>
      <c r="G95" s="15">
        <v>12812000</v>
      </c>
      <c r="H95" s="15">
        <v>12812000</v>
      </c>
    </row>
    <row r="96" spans="1:8" s="5" customFormat="1" ht="38.25" x14ac:dyDescent="0.2">
      <c r="A96" s="42" t="s">
        <v>142</v>
      </c>
      <c r="B96" s="4" t="s">
        <v>4</v>
      </c>
      <c r="C96" s="1" t="s">
        <v>144</v>
      </c>
      <c r="D96" s="1" t="s">
        <v>6</v>
      </c>
      <c r="E96" s="2" t="s">
        <v>73</v>
      </c>
      <c r="F96" s="15">
        <f>SUM(F97:F101)</f>
        <v>8360000</v>
      </c>
      <c r="G96" s="15">
        <f>SUM(G97:G101)</f>
        <v>5744000</v>
      </c>
      <c r="H96" s="15">
        <f>SUM(H97:H101)</f>
        <v>5744000</v>
      </c>
    </row>
    <row r="97" spans="1:8" ht="51" x14ac:dyDescent="0.2">
      <c r="A97" s="17" t="s">
        <v>57</v>
      </c>
      <c r="B97" s="4" t="s">
        <v>4</v>
      </c>
      <c r="C97" s="1" t="s">
        <v>144</v>
      </c>
      <c r="D97" s="1" t="s">
        <v>91</v>
      </c>
      <c r="E97" s="2" t="s">
        <v>73</v>
      </c>
      <c r="F97" s="15">
        <v>82000</v>
      </c>
      <c r="G97" s="15">
        <v>82000</v>
      </c>
      <c r="H97" s="15">
        <v>82000</v>
      </c>
    </row>
    <row r="98" spans="1:8" ht="25.5" x14ac:dyDescent="0.2">
      <c r="A98" s="17" t="s">
        <v>194</v>
      </c>
      <c r="B98" s="4" t="s">
        <v>4</v>
      </c>
      <c r="C98" s="1" t="s">
        <v>144</v>
      </c>
      <c r="D98" s="1" t="s">
        <v>199</v>
      </c>
      <c r="E98" s="2" t="s">
        <v>73</v>
      </c>
      <c r="F98" s="15">
        <v>183968</v>
      </c>
      <c r="G98" s="15"/>
      <c r="H98" s="15"/>
    </row>
    <row r="99" spans="1:8" ht="78.75" customHeight="1" x14ac:dyDescent="0.2">
      <c r="A99" s="7" t="s">
        <v>161</v>
      </c>
      <c r="B99" s="4" t="s">
        <v>4</v>
      </c>
      <c r="C99" s="1" t="s">
        <v>144</v>
      </c>
      <c r="D99" s="1" t="s">
        <v>92</v>
      </c>
      <c r="E99" s="2" t="s">
        <v>73</v>
      </c>
      <c r="F99" s="15">
        <v>35000</v>
      </c>
      <c r="G99" s="16">
        <v>14000</v>
      </c>
      <c r="H99" s="16">
        <v>14000</v>
      </c>
    </row>
    <row r="100" spans="1:8" ht="63.75" x14ac:dyDescent="0.2">
      <c r="A100" s="7" t="s">
        <v>150</v>
      </c>
      <c r="B100" s="4" t="s">
        <v>4</v>
      </c>
      <c r="C100" s="36" t="s">
        <v>144</v>
      </c>
      <c r="D100" s="36" t="s">
        <v>149</v>
      </c>
      <c r="E100" s="37" t="s">
        <v>73</v>
      </c>
      <c r="F100" s="15">
        <v>0</v>
      </c>
      <c r="G100" s="16">
        <v>7000</v>
      </c>
      <c r="H100" s="16">
        <v>7000</v>
      </c>
    </row>
    <row r="101" spans="1:8" ht="107.25" customHeight="1" x14ac:dyDescent="0.2">
      <c r="A101" s="46" t="s">
        <v>164</v>
      </c>
      <c r="B101" s="35" t="s">
        <v>4</v>
      </c>
      <c r="C101" s="36" t="s">
        <v>144</v>
      </c>
      <c r="D101" s="36" t="s">
        <v>163</v>
      </c>
      <c r="E101" s="37" t="s">
        <v>73</v>
      </c>
      <c r="F101" s="15">
        <v>8059032</v>
      </c>
      <c r="G101" s="16">
        <v>5641000</v>
      </c>
      <c r="H101" s="16">
        <v>5641000</v>
      </c>
    </row>
    <row r="102" spans="1:8" x14ac:dyDescent="0.2">
      <c r="A102" s="49" t="s">
        <v>30</v>
      </c>
      <c r="B102" s="50"/>
      <c r="C102" s="50"/>
      <c r="D102" s="50"/>
      <c r="E102" s="50"/>
      <c r="F102" s="30">
        <f>F9+F44</f>
        <v>579355630.19999993</v>
      </c>
      <c r="G102" s="30">
        <f>G9+G44</f>
        <v>470402020.58000004</v>
      </c>
      <c r="H102" s="30">
        <f>H9+H44</f>
        <v>478655459.88</v>
      </c>
    </row>
    <row r="103" spans="1:8" ht="15.75" x14ac:dyDescent="0.25">
      <c r="A103" s="43"/>
      <c r="B103" s="43"/>
      <c r="C103" s="43"/>
      <c r="D103" s="43"/>
      <c r="E103" s="43"/>
    </row>
    <row r="104" spans="1:8" ht="15.75" x14ac:dyDescent="0.25">
      <c r="A104" s="43"/>
      <c r="B104" s="43"/>
      <c r="C104" s="51"/>
      <c r="D104" s="51"/>
      <c r="E104" s="51"/>
      <c r="F104" s="51"/>
    </row>
    <row r="105" spans="1:8" ht="15.75" x14ac:dyDescent="0.25">
      <c r="A105" s="43"/>
      <c r="B105" s="43"/>
      <c r="C105" s="43"/>
      <c r="D105" s="43"/>
      <c r="E105" s="43"/>
    </row>
  </sheetData>
  <mergeCells count="7">
    <mergeCell ref="A102:E102"/>
    <mergeCell ref="C104:F104"/>
    <mergeCell ref="B8:E8"/>
    <mergeCell ref="C1:H1"/>
    <mergeCell ref="F2:H2"/>
    <mergeCell ref="A5:H5"/>
    <mergeCell ref="A6:H6"/>
  </mergeCells>
  <phoneticPr fontId="0" type="noConversion"/>
  <printOptions horizontalCentered="1"/>
  <pageMargins left="0.78740157480314965" right="0.39370078740157483" top="0.39370078740157483" bottom="0.39370078740157483" header="0.51181102362204722" footer="0.51181102362204722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x14ac:dyDescent="0.2">
      <c r="A1" t="s">
        <v>74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ТФУ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ТФУ</dc:creator>
  <cp:lastModifiedBy>selfgov</cp:lastModifiedBy>
  <cp:lastPrinted>2025-05-15T06:31:37Z</cp:lastPrinted>
  <dcterms:created xsi:type="dcterms:W3CDTF">2014-03-06T12:37:13Z</dcterms:created>
  <dcterms:modified xsi:type="dcterms:W3CDTF">2025-05-26T08:14:36Z</dcterms:modified>
</cp:coreProperties>
</file>